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СОГЛАШЕНИЯ\соглашения с ЗР на 2017\ОТЧЕТЫ\на 01.01.2018\8. ГО и ЧС\ГО и ЧС\"/>
    </mc:Choice>
  </mc:AlternateContent>
  <bookViews>
    <workbookView xWindow="120" yWindow="435" windowWidth="14175" windowHeight="7455" activeTab="1"/>
  </bookViews>
  <sheets>
    <sheet name="Лист1" sheetId="1" r:id="rId1"/>
    <sheet name="Подпрограмма 6 (2)" sheetId="4" r:id="rId2"/>
    <sheet name="Лист2" sheetId="2" r:id="rId3"/>
    <sheet name="Лист3" sheetId="3" r:id="rId4"/>
  </sheets>
  <externalReferences>
    <externalReference r:id="rId5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6 (2)'!#REF!</definedName>
    <definedName name="Z_359C8E5E_9871_416C_8416_05D2A4FF5688_.wvu.PrintArea" localSheetId="1" hidden="1">'Подпрограмма 6 (2)'!$A$1:$N$16</definedName>
    <definedName name="Z_676C7EBD_E16D_4DD0_B42E_F8075547C9A3_.wvu.PrintArea" localSheetId="1" hidden="1">'Подпрограмма 6 (2)'!$A$1:$N$16</definedName>
    <definedName name="Z_79A8BF50_58E9_46AC_AFD7_D75F740A8CFE_.wvu.PrintArea" localSheetId="1" hidden="1">'Подпрограмма 6 (2)'!$A$1:$N$16</definedName>
    <definedName name="Z_F75B3EC3_CC43_4B33_913D_5D7444E65C48_.wvu.PrintArea" localSheetId="1" hidden="1">'Подпрограмма 6 (2)'!$A$1:$N$16</definedName>
    <definedName name="_xlnm.Print_Titles" localSheetId="0">Лист1!$8:$10</definedName>
    <definedName name="_xlnm.Print_Area" localSheetId="1">'Подпрограмма 6 (2)'!$A$1:$M$16</definedName>
  </definedNames>
  <calcPr calcId="152511"/>
</workbook>
</file>

<file path=xl/calcChain.xml><?xml version="1.0" encoding="utf-8"?>
<calcChain xmlns="http://schemas.openxmlformats.org/spreadsheetml/2006/main">
  <c r="M8" i="4" l="1"/>
  <c r="K8" i="4" s="1"/>
  <c r="A8" i="4"/>
  <c r="B8" i="4"/>
  <c r="A9" i="4"/>
  <c r="A10" i="4"/>
  <c r="M12" i="4"/>
  <c r="K12" i="4" s="1"/>
  <c r="M13" i="4"/>
  <c r="K13" i="4" s="1"/>
  <c r="M11" i="4"/>
  <c r="K11" i="4" s="1"/>
  <c r="M15" i="4"/>
  <c r="K15" i="4" s="1"/>
  <c r="L16" i="4"/>
  <c r="K10" i="4"/>
  <c r="K14" i="4"/>
  <c r="M9" i="4"/>
  <c r="K9" i="4" s="1"/>
  <c r="M7" i="4"/>
  <c r="B14" i="4"/>
  <c r="B11" i="4"/>
  <c r="B12" i="4"/>
  <c r="B13" i="4"/>
  <c r="B10" i="4"/>
  <c r="B9" i="4"/>
  <c r="B7" i="4"/>
  <c r="M16" i="4" l="1"/>
  <c r="A2" i="4"/>
  <c r="C6" i="4"/>
  <c r="D6" i="4" s="1"/>
  <c r="H6" i="4"/>
  <c r="I6" i="4" s="1"/>
  <c r="J6" i="4" s="1"/>
  <c r="K6" i="4" s="1"/>
  <c r="K7" i="4"/>
  <c r="K16" i="4" l="1"/>
  <c r="I58" i="1"/>
  <c r="N68" i="1" l="1"/>
  <c r="I68" i="1"/>
  <c r="K45" i="1"/>
  <c r="N74" i="1"/>
  <c r="L74" i="1" s="1"/>
  <c r="I74" i="1"/>
  <c r="I70" i="1"/>
  <c r="L70" i="1"/>
  <c r="N70" i="1"/>
  <c r="K86" i="1"/>
  <c r="K72" i="1"/>
  <c r="N79" i="1"/>
  <c r="N46" i="1"/>
  <c r="I46" i="1"/>
  <c r="N82" i="1"/>
  <c r="L82" i="1"/>
  <c r="I82" i="1"/>
  <c r="L85" i="1"/>
  <c r="N85" i="1"/>
  <c r="I85" i="1"/>
  <c r="N87" i="1"/>
  <c r="N86" i="1" s="1"/>
  <c r="L86" i="1" s="1"/>
  <c r="I86" i="1"/>
  <c r="I87" i="1"/>
  <c r="L51" i="1"/>
  <c r="L52" i="1"/>
  <c r="L56" i="1"/>
  <c r="L57" i="1"/>
  <c r="L60" i="1"/>
  <c r="L61" i="1"/>
  <c r="L64" i="1"/>
  <c r="L65" i="1"/>
  <c r="L66" i="1"/>
  <c r="N49" i="1"/>
  <c r="L49" i="1"/>
  <c r="N50" i="1"/>
  <c r="L50" i="1" s="1"/>
  <c r="N51" i="1"/>
  <c r="N52" i="1"/>
  <c r="N53" i="1"/>
  <c r="L53" i="1" s="1"/>
  <c r="N54" i="1"/>
  <c r="L54" i="1" s="1"/>
  <c r="N55" i="1"/>
  <c r="L55" i="1" s="1"/>
  <c r="N56" i="1"/>
  <c r="N57" i="1"/>
  <c r="N58" i="1"/>
  <c r="L58" i="1" s="1"/>
  <c r="N59" i="1"/>
  <c r="L59" i="1" s="1"/>
  <c r="N60" i="1"/>
  <c r="N61" i="1"/>
  <c r="N62" i="1"/>
  <c r="L62" i="1" s="1"/>
  <c r="N63" i="1"/>
  <c r="L63" i="1" s="1"/>
  <c r="N64" i="1"/>
  <c r="N65" i="1"/>
  <c r="N66" i="1"/>
  <c r="I66" i="1"/>
  <c r="I65" i="1"/>
  <c r="I64" i="1"/>
  <c r="I63" i="1"/>
  <c r="I62" i="1"/>
  <c r="I56" i="1"/>
  <c r="I61" i="1"/>
  <c r="I54" i="1"/>
  <c r="I53" i="1"/>
  <c r="L17" i="1"/>
  <c r="L22" i="1"/>
  <c r="L25" i="1"/>
  <c r="L29" i="1"/>
  <c r="N23" i="1"/>
  <c r="L23" i="1" s="1"/>
  <c r="N24" i="1"/>
  <c r="L24" i="1" s="1"/>
  <c r="N25" i="1"/>
  <c r="N28" i="1"/>
  <c r="L28" i="1" s="1"/>
  <c r="N29" i="1"/>
  <c r="N31" i="1"/>
  <c r="L31" i="1" s="1"/>
  <c r="N32" i="1"/>
  <c r="L32" i="1" s="1"/>
  <c r="N33" i="1"/>
  <c r="L33" i="1" s="1"/>
  <c r="N16" i="1"/>
  <c r="L16" i="1" s="1"/>
  <c r="N17" i="1"/>
  <c r="N18" i="1"/>
  <c r="L18" i="1" s="1"/>
  <c r="N21" i="1"/>
  <c r="L21" i="1" s="1"/>
  <c r="N22" i="1"/>
  <c r="N15" i="1"/>
  <c r="L15" i="1" s="1"/>
  <c r="I29" i="1"/>
  <c r="I28" i="1"/>
  <c r="I24" i="1"/>
  <c r="I17" i="1"/>
  <c r="L87" i="1" l="1"/>
  <c r="L80" i="1"/>
  <c r="J74" i="1"/>
  <c r="L67" i="1"/>
  <c r="K67" i="1" s="1"/>
  <c r="H79" i="1"/>
  <c r="H72" i="1"/>
  <c r="H45" i="1"/>
  <c r="H14" i="1"/>
  <c r="F79" i="1"/>
  <c r="F72" i="1"/>
  <c r="F45" i="1"/>
  <c r="F14" i="1"/>
  <c r="K80" i="1" l="1"/>
  <c r="K79" i="1" s="1"/>
  <c r="E14" i="1"/>
  <c r="E45" i="1"/>
  <c r="E72" i="1"/>
  <c r="E79" i="1"/>
  <c r="C71" i="1"/>
  <c r="I71" i="1"/>
  <c r="L71" i="1"/>
  <c r="L78" i="1" l="1"/>
  <c r="L73" i="1"/>
  <c r="L69" i="1"/>
  <c r="L46" i="1"/>
  <c r="L44" i="1"/>
  <c r="L43" i="1"/>
  <c r="L42" i="1"/>
  <c r="L41" i="1"/>
  <c r="L40" i="1"/>
  <c r="L39" i="1"/>
  <c r="L38" i="1"/>
  <c r="L37" i="1"/>
  <c r="L36" i="1"/>
  <c r="L35" i="1"/>
  <c r="L34" i="1"/>
  <c r="I80" i="1"/>
  <c r="I78" i="1"/>
  <c r="I73" i="1"/>
  <c r="I69" i="1"/>
  <c r="I67" i="1"/>
  <c r="I55" i="1"/>
  <c r="I44" i="1"/>
  <c r="I43" i="1"/>
  <c r="I42" i="1"/>
  <c r="I41" i="1"/>
  <c r="I40" i="1"/>
  <c r="I39" i="1"/>
  <c r="I38" i="1"/>
  <c r="I37" i="1"/>
  <c r="I36" i="1"/>
  <c r="I35" i="1"/>
  <c r="I34" i="1"/>
  <c r="C47" i="1"/>
  <c r="C68" i="1"/>
  <c r="C69" i="1"/>
  <c r="C70" i="1"/>
  <c r="C73" i="1"/>
  <c r="C78" i="1"/>
  <c r="C80" i="1"/>
  <c r="C81" i="1"/>
  <c r="C82" i="1"/>
  <c r="C83" i="1"/>
  <c r="C8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6" i="1"/>
  <c r="D45" i="1"/>
  <c r="G45" i="1"/>
  <c r="J45" i="1"/>
  <c r="M45" i="1"/>
  <c r="N45" i="1"/>
  <c r="G48" i="1"/>
  <c r="J48" i="1"/>
  <c r="M48" i="1"/>
  <c r="D67" i="1"/>
  <c r="D66" i="1" s="1"/>
  <c r="D65" i="1" s="1"/>
  <c r="D64" i="1" s="1"/>
  <c r="D63" i="1" s="1"/>
  <c r="D62" i="1" s="1"/>
  <c r="D61" i="1" s="1"/>
  <c r="D60" i="1" s="1"/>
  <c r="D59" i="1" s="1"/>
  <c r="D58" i="1" s="1"/>
  <c r="D57" i="1" s="1"/>
  <c r="D56" i="1" s="1"/>
  <c r="D55" i="1" s="1"/>
  <c r="D54" i="1" s="1"/>
  <c r="D53" i="1" s="1"/>
  <c r="D52" i="1" s="1"/>
  <c r="D51" i="1" s="1"/>
  <c r="D50" i="1" s="1"/>
  <c r="D49" i="1" s="1"/>
  <c r="D48" i="1" s="1"/>
  <c r="M68" i="1"/>
  <c r="D72" i="1"/>
  <c r="G72" i="1"/>
  <c r="J72" i="1"/>
  <c r="M72" i="1"/>
  <c r="N72" i="1"/>
  <c r="D74" i="1"/>
  <c r="G74" i="1"/>
  <c r="M74" i="1"/>
  <c r="D79" i="1"/>
  <c r="C79" i="1"/>
  <c r="G79" i="1"/>
  <c r="J79" i="1"/>
  <c r="M79" i="1"/>
  <c r="D86" i="1"/>
  <c r="G86" i="1"/>
  <c r="J86" i="1"/>
  <c r="M86" i="1"/>
  <c r="L72" i="1" l="1"/>
  <c r="L68" i="1"/>
  <c r="C65" i="1"/>
  <c r="I45" i="1"/>
  <c r="I72" i="1"/>
  <c r="C72" i="1"/>
  <c r="C45" i="1"/>
  <c r="L45" i="1"/>
  <c r="C66" i="1"/>
  <c r="C57" i="1"/>
  <c r="C56" i="1"/>
  <c r="C64" i="1"/>
  <c r="C55" i="1"/>
  <c r="C63" i="1"/>
  <c r="C54" i="1"/>
  <c r="C62" i="1"/>
  <c r="C53" i="1"/>
  <c r="C61" i="1"/>
  <c r="C60" i="1"/>
  <c r="C52" i="1"/>
  <c r="C51" i="1"/>
  <c r="C67" i="1"/>
  <c r="C59" i="1"/>
  <c r="C49" i="1"/>
  <c r="O87" i="1"/>
  <c r="O86" i="1" l="1"/>
  <c r="O82" i="1" l="1"/>
  <c r="O73" i="1" l="1"/>
  <c r="O72" i="1" l="1"/>
  <c r="O68" i="1" l="1"/>
  <c r="O65" i="1" l="1"/>
  <c r="O63" i="1" l="1"/>
  <c r="O62" i="1" l="1"/>
  <c r="O61" i="1" l="1"/>
  <c r="O58" i="1" l="1"/>
  <c r="O57" i="1" l="1"/>
  <c r="O56" i="1" l="1"/>
  <c r="O54" i="1" l="1"/>
  <c r="O53" i="1" l="1"/>
  <c r="O52" i="1" l="1"/>
  <c r="O51" i="1" l="1"/>
  <c r="O50" i="1" l="1"/>
  <c r="O47" i="1" l="1"/>
  <c r="O46" i="1" l="1"/>
  <c r="O45" i="1" l="1"/>
  <c r="G14" i="1" l="1"/>
  <c r="G12" i="1" l="1"/>
  <c r="M14" i="1"/>
  <c r="J14" i="1" l="1"/>
  <c r="D14" i="1"/>
  <c r="M12" i="1"/>
  <c r="J12" i="1" l="1"/>
  <c r="C14" i="1"/>
  <c r="D12" i="1"/>
  <c r="I31" i="1" l="1"/>
  <c r="O31" i="1" s="1"/>
  <c r="O28" i="1"/>
  <c r="I60" i="1" l="1"/>
  <c r="O60" i="1" s="1"/>
  <c r="L81" i="1" l="1"/>
  <c r="I81" i="1" l="1"/>
  <c r="L79" i="1"/>
  <c r="K48" i="1"/>
  <c r="I48" i="1" s="1"/>
  <c r="O48" i="1" s="1"/>
  <c r="I49" i="1"/>
  <c r="O49" i="1" s="1"/>
  <c r="O81" i="1" l="1"/>
  <c r="I79" i="1"/>
  <c r="O79" i="1" s="1"/>
  <c r="N48" i="1"/>
  <c r="I27" i="1"/>
  <c r="O27" i="1" s="1"/>
  <c r="N27" i="1"/>
  <c r="L27" i="1"/>
  <c r="I26" i="1"/>
  <c r="O26" i="1"/>
  <c r="N26" i="1"/>
  <c r="L26" i="1"/>
  <c r="N30" i="1"/>
  <c r="L30" i="1" s="1"/>
  <c r="I30" i="1"/>
  <c r="O30" i="1" s="1"/>
  <c r="I20" i="1"/>
  <c r="I14" i="1" s="1"/>
  <c r="O14" i="1" s="1"/>
  <c r="N20" i="1"/>
  <c r="L20" i="1"/>
  <c r="N14" i="1"/>
  <c r="I19" i="1"/>
  <c r="O19" i="1" s="1"/>
  <c r="N19" i="1"/>
  <c r="L19" i="1"/>
  <c r="L14" i="1" s="1"/>
  <c r="K14" i="1"/>
  <c r="K12" i="1" s="1"/>
  <c r="I12" i="1" s="1"/>
  <c r="O12" i="1" s="1"/>
  <c r="L48" i="1" l="1"/>
  <c r="N12" i="1"/>
  <c r="L12" i="1" s="1"/>
</calcChain>
</file>

<file path=xl/sharedStrings.xml><?xml version="1.0" encoding="utf-8"?>
<sst xmlns="http://schemas.openxmlformats.org/spreadsheetml/2006/main" count="176" uniqueCount="95">
  <si>
    <t>Отчет</t>
  </si>
  <si>
    <t>об использовании денежных средств в рамках исполнения</t>
  </si>
  <si>
    <t>мероприятий муниципальной программы</t>
  </si>
  <si>
    <t>(наименование программы)</t>
  </si>
  <si>
    <t xml:space="preserve"> Наименование  </t>
  </si>
  <si>
    <t xml:space="preserve">      План на год      </t>
  </si>
  <si>
    <t xml:space="preserve">  в том числе:  </t>
  </si>
  <si>
    <t>Всего</t>
  </si>
  <si>
    <t xml:space="preserve">ВСЕГО:         </t>
  </si>
  <si>
    <t xml:space="preserve">   План на отчетный   период</t>
  </si>
  <si>
    <t>Всего на год</t>
  </si>
  <si>
    <t xml:space="preserve"> бюджет  субъектов РФ</t>
  </si>
  <si>
    <t>бюджет МО</t>
  </si>
  <si>
    <t>в том числе    по мероприятиям:</t>
  </si>
  <si>
    <t xml:space="preserve">Глава, раздел, подраздел, целевая статья, вид расходов </t>
  </si>
  <si>
    <t>"Защита населения и территорий от ЧС, обеспечение пожарной безопасности и безопасности на водных объектах, антитеррористическая защищенность на территории муниципального района "Заполярный район" на 2014 - 2020 годы"</t>
  </si>
  <si>
    <t>Предоставление иных межбюджетных трансфертов муниципальным образованиям на организацию обучения неработающего населения в области гражданской обороны и защиты отчрезвычайных ситуаций</t>
  </si>
  <si>
    <t>Проведение поисково-спасательных, аварийно-спасательных и других неотложных работ в ходе ликвидации чрезвычайных ситуаций, иные транспортные и погрузочно-разгрузочные услуги</t>
  </si>
  <si>
    <t>Оказание единовременной материальной помощи населению, пострадавшему в результате ЧС</t>
  </si>
  <si>
    <t xml:space="preserve">Примечание %
 (причины  
неосвоения)
</t>
  </si>
  <si>
    <t xml:space="preserve">Предоставление иных межбюджетных трансфертов муниципальным образованиям ЗР  на предупреждение и ликвидацию последствий ЧС </t>
  </si>
  <si>
    <t>РБ034 0309 3308922 540 251</t>
  </si>
  <si>
    <t>РБ034 0309 3308202 222 500</t>
  </si>
  <si>
    <t>РБ034 0309 3308205 360</t>
  </si>
  <si>
    <t>МО "Андегский сельсовет"</t>
  </si>
  <si>
    <t>МО "Великовисочный сельсовет"</t>
  </si>
  <si>
    <t>МО "Канинский сельсовет"</t>
  </si>
  <si>
    <t>МО "Карский сельсовет"</t>
  </si>
  <si>
    <t>МО "Колгуевский сельсовет"</t>
  </si>
  <si>
    <t>МО "Коткинский сельсовет"</t>
  </si>
  <si>
    <t>МО "Малоземельский сельсовет"</t>
  </si>
  <si>
    <t>МО "Омский сельсовет"</t>
  </si>
  <si>
    <t>МО "Пешский сельсовет"</t>
  </si>
  <si>
    <t>МО "Приморско-Куйский сельсовет"</t>
  </si>
  <si>
    <t>МО "Пустозерский сельсовет"</t>
  </si>
  <si>
    <t>МО "Тельвисочный сельсовет"</t>
  </si>
  <si>
    <t>МО "Тиманский сельсовет"</t>
  </si>
  <si>
    <t>МО "Хорей-Верский сельсовет"</t>
  </si>
  <si>
    <t>МО "Хоседа-Хардский сельсовет"</t>
  </si>
  <si>
    <t>МО "Шоинский сельсовет"</t>
  </si>
  <si>
    <t>МО "Юшарский сельсовет"</t>
  </si>
  <si>
    <t>МО "Поселок Амдерма"</t>
  </si>
  <si>
    <t>МО "Городское поселение "Рабочий поселок Искателей"</t>
  </si>
  <si>
    <t>Нераспределенный резерв</t>
  </si>
  <si>
    <t>Управление жилищно-коммунального хозяйства и строительства Администрации ЗР</t>
  </si>
  <si>
    <t>Строительство пожарного резервуара на 50 м3 в районе улицы Спортивной в п. Красное МО "Приморско-Куйский сельсовет"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</si>
  <si>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МО "Приморско-куйский сельсовет"</t>
  </si>
  <si>
    <t>Предоставление межбюджетных трансфертов муниципальным образованиям на оплату услуг (каналов) связи, эксплуатационно-техническое обслуживание оборудования и программного обеспечения МАСЦО ГО ЗР, в том числе:</t>
  </si>
  <si>
    <t>Администрация МО "Городское поселение "Рабочий поселок Искателей"</t>
  </si>
  <si>
    <t xml:space="preserve"> </t>
  </si>
  <si>
    <t>Организация мест массового отдыха (пляжи) населения на водных объектах</t>
  </si>
  <si>
    <t>Предоставление  межбюджетного трансферта на реализацию мероприятия "Создание резерва материальных ресурсов в соответствии с утвержденными номенклатурами и объемами для предупреждения и ликвидации ЧС в муниципальных образованиях"</t>
  </si>
  <si>
    <t>Перечисление  межбюджетного трансферта на реализацию мероприятия "Изготовление, доставка и установка пожарного водоема объемом 17 куб.м в д. Волоковая МО "Пешский сельсовет" НАО"</t>
  </si>
  <si>
    <t>Перечисление  межбюджетного трансферта на реализацию мероприятия "Обустройство противопожарных минерализованных полос, предназначенных для защиты территорий поселений от природных пожаров"</t>
  </si>
  <si>
    <t>Разработка и распространение среди населения памяток (листовки) о порядке действия при совершении в отношении них правонарушений, а также печатных изданий, направленных на противодействие идеологии терроризма и экстремизма</t>
  </si>
  <si>
    <t>Установка системы видеонаблюдения в местах массового пребывания людей, расположенных на территории МО:</t>
  </si>
  <si>
    <t>МО " Пустозерский сельсовет"</t>
  </si>
  <si>
    <t xml:space="preserve">на 01.01.2018 г. </t>
  </si>
  <si>
    <t xml:space="preserve"> Кассовое исполнение                           на 01 .01. 2018 </t>
  </si>
  <si>
    <t xml:space="preserve">  Фактически освоено                          на 01 .01. 2018  </t>
  </si>
  <si>
    <t>Предоставление иных межбюджетных трансфертов муниципальному образованию "Городское поселение "Рабочий поселок Искателей" на мероприятие "Ликвидация возгорания бытовых отходов на свалке п. Искателей"</t>
  </si>
  <si>
    <t>ВСЕГО:</t>
  </si>
  <si>
    <t>С начала года</t>
  </si>
  <si>
    <t>в том числе аванс с начала работ</t>
  </si>
  <si>
    <t>С начала работ</t>
  </si>
  <si>
    <t>дата проведения</t>
  </si>
  <si>
    <t xml:space="preserve">дата объявления </t>
  </si>
  <si>
    <t>Фактическое выполнение, тыс.руб.</t>
  </si>
  <si>
    <t>в том числе аванс по контракту, тыс. руб.</t>
  </si>
  <si>
    <t>Цена по контракту, тыс.руб.</t>
  </si>
  <si>
    <t>Срок исполнения</t>
  </si>
  <si>
    <t>Заказчик</t>
  </si>
  <si>
    <t>Подрядчик</t>
  </si>
  <si>
    <t>№ и дата контракта*</t>
  </si>
  <si>
    <t>Информация по торгам*</t>
  </si>
  <si>
    <t>Наименование мероприятия (объекты)</t>
  </si>
  <si>
    <t>№ п/п</t>
  </si>
  <si>
    <t>№ 0184300000416000101-0177398-02 от 28.09.2016</t>
  </si>
  <si>
    <t>ООО "СТК-Нарьян-Мар"</t>
  </si>
  <si>
    <t>Администрация ЗР</t>
  </si>
  <si>
    <t>0184300000417000049-064304-02 от 19.06.2017</t>
  </si>
  <si>
    <t>ООО "ПРОТЕЙСПЕЦТЕХНИКА"</t>
  </si>
  <si>
    <t>Предоставление межбюджетных трансфертов муниципальным образованиям на оплату услуг (каналов) связи, эксплуатационно-техническое обслуживание оборудования и программного обеспечения МАСЦО ГО ЗР МО "Городское поселение "Рабочий поселок Искателей"</t>
  </si>
  <si>
    <t>Администрация МО</t>
  </si>
  <si>
    <t xml:space="preserve">№ 0184300000517000008 от 15.05.2017; № 0184300000517000010 </t>
  </si>
  <si>
    <t>ООО "ПРОТЕЙСПЕЦТЕХНИКА"; ГУП НАО "Ненецкая компания электросвязи"</t>
  </si>
  <si>
    <t>№ 0184300000417000090-0064304-01 от 28.08.2017</t>
  </si>
  <si>
    <t>ООО "М-Айти НАО"</t>
  </si>
  <si>
    <t>№ 0184300000417000089-0064304-01 от 28.08.2017</t>
  </si>
  <si>
    <t>№ 01843000004170000914-0064304-01 от 28.08.2017</t>
  </si>
  <si>
    <t>4.1.</t>
  </si>
  <si>
    <t>4.2.</t>
  </si>
  <si>
    <t>4.3.</t>
  </si>
  <si>
    <t>договор подряда</t>
  </si>
  <si>
    <t>Отчет об использовании денежных средств в рамках исполнения мероприятий "Защита населения и территорий от ЧС, обеспечение пожарной безопасности и безопасности на водных объектах, антитеррористическая защищенность на территории муниципального района "Заполярный район" на 2014 - 2020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</si>
</sst>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%"/>
    <numFmt numFmtId="165" formatCode="#,##0.0"/>
    <numFmt numFmtId="166" formatCode="0.0"/>
    <numFmt numFmtId="167" formatCode="#,##0.0_р_.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55">
    <xf numFmtId="0" fontId="0" fillId="0" borderId="0" xfId="0"/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1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4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6" fillId="0" borderId="0" xfId="0" applyFont="1"/>
    <xf numFmtId="165" fontId="7" fillId="0" borderId="1" xfId="0" applyNumberFormat="1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left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6;&#1040;&#1052;&#1052;&#1067;%20&#1074;%20&#1087;&#1086;&#1089;&#1083;&#1077;&#1076;&#1085;&#1077;&#1081;%20&#1088;&#1077;&#1076;&#1072;&#1082;&#1094;&#1080;&#1080;/&#1057;&#1054;&#1043;&#1051;&#1040;&#1064;&#1045;&#1053;&#1048;&#1071;/&#1089;&#1086;&#1075;&#1083;&#1072;&#1096;&#1077;&#1085;&#1080;&#1103;%20&#1089;%20&#1047;&#1056;%20&#1085;&#1072;%202017/&#1054;&#1058;&#1063;&#1045;&#1058;&#1067;/&#1085;&#1072;%2001.01.2018/5.%20&#1050;&#1086;&#1084;&#1087;&#1083;&#1077;&#1082;&#1089;&#1085;&#1072;&#1103;/&#1050;&#1086;&#1084;&#1087;&#1083;&#1077;&#1082;&#1089;%2001.01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1(2)"/>
      <sheetName val="Подпрограмма 2"/>
      <sheetName val="Подпрограмма 2(2)"/>
      <sheetName val="Подпрограмма 3"/>
      <sheetName val="Подпрограмма 3 (2)"/>
      <sheetName val="Подпрограмма 4"/>
      <sheetName val="Подпрограмма 4 (2)"/>
      <sheetName val="Подпрограмма 5"/>
      <sheetName val="Подпрограмма 5 (2)"/>
      <sheetName val="Подпрограмма 6"/>
      <sheetName val="Подпрограмма 6 (2)"/>
      <sheetName val="Лист1"/>
    </sheetNames>
    <sheetDataSet>
      <sheetData sheetId="0">
        <row r="2">
          <cell r="A2" t="str">
            <v>по состоянию на 01 января 2018  года (с начала года нарастающим итогом)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Отчет об использовании денежных средств в рамках исполнения мероприятий подпрограммы 6 "Развитие коммунальной инфраструктуры поселений муниципального района "Заполярный район"
муниципальной программы "Комплексное развитие поселений муниципального района "Заполярный район" на 2017-2019 годы"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view="pageBreakPreview" zoomScale="90" zoomScaleNormal="100" zoomScaleSheetLayoutView="90" workbookViewId="0">
      <selection activeCell="A4" sqref="A4:O4"/>
    </sheetView>
  </sheetViews>
  <sheetFormatPr defaultRowHeight="15" x14ac:dyDescent="0.25"/>
  <cols>
    <col min="1" max="1" width="34.85546875" style="5" customWidth="1"/>
    <col min="2" max="2" width="28.28515625" style="5" hidden="1" customWidth="1"/>
    <col min="3" max="3" width="13.42578125" style="5" customWidth="1"/>
    <col min="4" max="4" width="12.140625" style="5" customWidth="1"/>
    <col min="5" max="5" width="10.85546875" style="5" customWidth="1"/>
    <col min="6" max="6" width="9.140625" style="5"/>
    <col min="7" max="7" width="11.5703125" style="5" customWidth="1"/>
    <col min="8" max="8" width="10.42578125" style="5" customWidth="1"/>
    <col min="9" max="9" width="9.140625" style="5"/>
    <col min="10" max="10" width="10.85546875" style="5" customWidth="1"/>
    <col min="11" max="12" width="9.140625" style="5"/>
    <col min="13" max="13" width="11.42578125" style="5" customWidth="1"/>
    <col min="14" max="14" width="9.140625" style="5"/>
    <col min="15" max="15" width="17.5703125" style="7" customWidth="1"/>
    <col min="16" max="16384" width="9.140625" style="5"/>
  </cols>
  <sheetData>
    <row r="1" spans="1:15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x14ac:dyDescent="0.25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29.25" customHeight="1" x14ac:dyDescent="0.25">
      <c r="A4" s="32" t="s">
        <v>15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x14ac:dyDescent="0.25">
      <c r="A5" s="30" t="s">
        <v>3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x14ac:dyDescent="0.25">
      <c r="A6" s="30" t="s">
        <v>57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5" x14ac:dyDescent="0.25">
      <c r="A7" s="6"/>
    </row>
    <row r="8" spans="1:15" ht="36.75" customHeight="1" x14ac:dyDescent="0.25">
      <c r="A8" s="31" t="s">
        <v>4</v>
      </c>
      <c r="B8" s="31" t="s">
        <v>14</v>
      </c>
      <c r="C8" s="31" t="s">
        <v>5</v>
      </c>
      <c r="D8" s="31"/>
      <c r="E8" s="31"/>
      <c r="F8" s="31" t="s">
        <v>9</v>
      </c>
      <c r="G8" s="31"/>
      <c r="H8" s="31"/>
      <c r="I8" s="31" t="s">
        <v>58</v>
      </c>
      <c r="J8" s="31"/>
      <c r="K8" s="31"/>
      <c r="L8" s="31" t="s">
        <v>59</v>
      </c>
      <c r="M8" s="31"/>
      <c r="N8" s="31"/>
      <c r="O8" s="31" t="s">
        <v>19</v>
      </c>
    </row>
    <row r="9" spans="1:15" x14ac:dyDescent="0.25">
      <c r="A9" s="31"/>
      <c r="B9" s="31"/>
      <c r="C9" s="31" t="s">
        <v>10</v>
      </c>
      <c r="D9" s="31" t="s">
        <v>6</v>
      </c>
      <c r="E9" s="31"/>
      <c r="F9" s="31" t="s">
        <v>7</v>
      </c>
      <c r="G9" s="31" t="s">
        <v>6</v>
      </c>
      <c r="H9" s="31"/>
      <c r="I9" s="31" t="s">
        <v>7</v>
      </c>
      <c r="J9" s="31" t="s">
        <v>6</v>
      </c>
      <c r="K9" s="31"/>
      <c r="L9" s="31" t="s">
        <v>7</v>
      </c>
      <c r="M9" s="31" t="s">
        <v>6</v>
      </c>
      <c r="N9" s="31"/>
      <c r="O9" s="31"/>
    </row>
    <row r="10" spans="1:15" ht="46.5" customHeight="1" x14ac:dyDescent="0.25">
      <c r="A10" s="31"/>
      <c r="B10" s="31"/>
      <c r="C10" s="31"/>
      <c r="D10" s="8" t="s">
        <v>11</v>
      </c>
      <c r="E10" s="8" t="s">
        <v>12</v>
      </c>
      <c r="F10" s="31"/>
      <c r="G10" s="8" t="s">
        <v>11</v>
      </c>
      <c r="H10" s="8" t="s">
        <v>12</v>
      </c>
      <c r="I10" s="31"/>
      <c r="J10" s="8" t="s">
        <v>11</v>
      </c>
      <c r="K10" s="8" t="s">
        <v>12</v>
      </c>
      <c r="L10" s="31"/>
      <c r="M10" s="8" t="s">
        <v>11</v>
      </c>
      <c r="N10" s="8" t="s">
        <v>12</v>
      </c>
      <c r="O10" s="31"/>
    </row>
    <row r="11" spans="1:15" x14ac:dyDescent="0.25">
      <c r="A11" s="9">
        <v>1</v>
      </c>
      <c r="B11" s="9">
        <v>2</v>
      </c>
      <c r="C11" s="9">
        <v>2</v>
      </c>
      <c r="D11" s="9">
        <v>3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9">
        <v>9</v>
      </c>
      <c r="K11" s="9">
        <v>10</v>
      </c>
      <c r="L11" s="9">
        <v>11</v>
      </c>
      <c r="M11" s="9">
        <v>12</v>
      </c>
      <c r="N11" s="9">
        <v>13</v>
      </c>
      <c r="O11" s="8">
        <v>14</v>
      </c>
    </row>
    <row r="12" spans="1:15" x14ac:dyDescent="0.25">
      <c r="A12" s="10" t="s">
        <v>8</v>
      </c>
      <c r="B12" s="10"/>
      <c r="C12" s="19">
        <v>17358.5</v>
      </c>
      <c r="D12" s="19">
        <f>D14+D45+D48+D68+D69+D70+D71+D72+D74+D79+D84+D86</f>
        <v>0</v>
      </c>
      <c r="E12" s="19">
        <v>17358.5</v>
      </c>
      <c r="F12" s="19">
        <v>17358.5</v>
      </c>
      <c r="G12" s="19">
        <f>G14+G45+G48+G68+G69+G70+G71+G72+G74+G79+G84+G86</f>
        <v>0</v>
      </c>
      <c r="H12" s="19">
        <v>17358.5</v>
      </c>
      <c r="I12" s="19">
        <f>J12+K12</f>
        <v>14751.145700000001</v>
      </c>
      <c r="J12" s="19">
        <f>J14+J45+J48+J68+J69+J70+J71+J72+J74+J79+J84+J86</f>
        <v>0</v>
      </c>
      <c r="K12" s="19">
        <f>K14+K45+K48+K68+K69+K70+K71+K72+K74+K79+K84+K85+K86</f>
        <v>14751.145700000001</v>
      </c>
      <c r="L12" s="19">
        <f>M12+N12</f>
        <v>14751.145700000001</v>
      </c>
      <c r="M12" s="19">
        <f>M14+M45+M48+M68+M69+M70+M71+M72+M74+M79+M84+M86</f>
        <v>0</v>
      </c>
      <c r="N12" s="19">
        <f>N14+N45+N48+N68+N69+N70+N71+N72+N74+N79+N84+N85+N86</f>
        <v>14751.145700000001</v>
      </c>
      <c r="O12" s="20">
        <f>I12/F12</f>
        <v>0.84979380130771676</v>
      </c>
    </row>
    <row r="13" spans="1:15" x14ac:dyDescent="0.25">
      <c r="A13" s="9" t="s">
        <v>13</v>
      </c>
      <c r="B13" s="9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0"/>
    </row>
    <row r="14" spans="1:15" ht="117" customHeight="1" x14ac:dyDescent="0.25">
      <c r="A14" s="10" t="s">
        <v>16</v>
      </c>
      <c r="B14" s="10" t="s">
        <v>21</v>
      </c>
      <c r="C14" s="19">
        <f>D14+E14</f>
        <v>400</v>
      </c>
      <c r="D14" s="19">
        <f t="shared" ref="D14:M14" si="0">SUM(D15:D33)</f>
        <v>0</v>
      </c>
      <c r="E14" s="19">
        <f t="shared" si="0"/>
        <v>400</v>
      </c>
      <c r="F14" s="19">
        <f t="shared" ref="F14" si="1">SUM(F15:F33)</f>
        <v>400</v>
      </c>
      <c r="G14" s="19">
        <f t="shared" si="0"/>
        <v>0</v>
      </c>
      <c r="H14" s="19">
        <f t="shared" ref="H14" si="2">SUM(H15:H33)</f>
        <v>400</v>
      </c>
      <c r="I14" s="19">
        <f>SUM(I15:I33)</f>
        <v>365.24998999999997</v>
      </c>
      <c r="J14" s="19">
        <f t="shared" si="0"/>
        <v>0</v>
      </c>
      <c r="K14" s="24">
        <f>SUM(K15:K33)</f>
        <v>365.24998999999997</v>
      </c>
      <c r="L14" s="19">
        <f>SUM(L15:L33)</f>
        <v>365.24998999999997</v>
      </c>
      <c r="M14" s="19">
        <f t="shared" si="0"/>
        <v>0</v>
      </c>
      <c r="N14" s="19">
        <f>SUM(N15:N33)</f>
        <v>365.24998999999997</v>
      </c>
      <c r="O14" s="20">
        <f>I14/F14</f>
        <v>0.91312497499999989</v>
      </c>
    </row>
    <row r="15" spans="1:15" x14ac:dyDescent="0.25">
      <c r="A15" s="1" t="s">
        <v>24</v>
      </c>
      <c r="B15" s="9" t="s">
        <v>21</v>
      </c>
      <c r="C15" s="21">
        <f t="shared" ref="C15:C78" si="3">D15+E15</f>
        <v>10</v>
      </c>
      <c r="D15" s="21">
        <v>0</v>
      </c>
      <c r="E15" s="21">
        <v>10</v>
      </c>
      <c r="F15" s="21">
        <v>10</v>
      </c>
      <c r="G15" s="21">
        <v>0</v>
      </c>
      <c r="H15" s="21">
        <v>10</v>
      </c>
      <c r="I15" s="21">
        <v>10</v>
      </c>
      <c r="J15" s="21">
        <v>0</v>
      </c>
      <c r="K15" s="25">
        <v>10</v>
      </c>
      <c r="L15" s="21">
        <f>N15</f>
        <v>10</v>
      </c>
      <c r="M15" s="21">
        <v>0</v>
      </c>
      <c r="N15" s="21">
        <f>K15</f>
        <v>10</v>
      </c>
      <c r="O15" s="20">
        <v>1</v>
      </c>
    </row>
    <row r="16" spans="1:15" x14ac:dyDescent="0.25">
      <c r="A16" s="1" t="s">
        <v>25</v>
      </c>
      <c r="B16" s="9" t="s">
        <v>21</v>
      </c>
      <c r="C16" s="21">
        <f t="shared" si="3"/>
        <v>50</v>
      </c>
      <c r="D16" s="21">
        <v>0</v>
      </c>
      <c r="E16" s="21">
        <v>50</v>
      </c>
      <c r="F16" s="21">
        <v>50</v>
      </c>
      <c r="G16" s="21">
        <v>0</v>
      </c>
      <c r="H16" s="21">
        <v>50</v>
      </c>
      <c r="I16" s="21">
        <v>50</v>
      </c>
      <c r="J16" s="21">
        <v>0</v>
      </c>
      <c r="K16" s="25">
        <v>50</v>
      </c>
      <c r="L16" s="21">
        <f t="shared" ref="L16:L32" si="4">N16</f>
        <v>50</v>
      </c>
      <c r="M16" s="21">
        <v>0</v>
      </c>
      <c r="N16" s="21">
        <f t="shared" ref="N16:N33" si="5">K16</f>
        <v>50</v>
      </c>
      <c r="O16" s="20">
        <v>1</v>
      </c>
    </row>
    <row r="17" spans="1:15" x14ac:dyDescent="0.25">
      <c r="A17" s="1" t="s">
        <v>26</v>
      </c>
      <c r="B17" s="9" t="s">
        <v>21</v>
      </c>
      <c r="C17" s="21">
        <f t="shared" si="3"/>
        <v>30</v>
      </c>
      <c r="D17" s="21">
        <v>0</v>
      </c>
      <c r="E17" s="21">
        <v>30</v>
      </c>
      <c r="F17" s="21">
        <v>30</v>
      </c>
      <c r="G17" s="21">
        <v>0</v>
      </c>
      <c r="H17" s="21">
        <v>30</v>
      </c>
      <c r="I17" s="21">
        <f>K17</f>
        <v>29.99999</v>
      </c>
      <c r="J17" s="21">
        <v>0</v>
      </c>
      <c r="K17" s="25">
        <v>29.99999</v>
      </c>
      <c r="L17" s="21">
        <f t="shared" si="4"/>
        <v>29.99999</v>
      </c>
      <c r="M17" s="21">
        <v>0</v>
      </c>
      <c r="N17" s="21">
        <f t="shared" si="5"/>
        <v>29.99999</v>
      </c>
      <c r="O17" s="20">
        <v>1</v>
      </c>
    </row>
    <row r="18" spans="1:15" x14ac:dyDescent="0.25">
      <c r="A18" s="1" t="s">
        <v>27</v>
      </c>
      <c r="B18" s="9" t="s">
        <v>21</v>
      </c>
      <c r="C18" s="21">
        <f t="shared" si="3"/>
        <v>10</v>
      </c>
      <c r="D18" s="21">
        <v>0</v>
      </c>
      <c r="E18" s="21">
        <v>10</v>
      </c>
      <c r="F18" s="21">
        <v>10</v>
      </c>
      <c r="G18" s="21">
        <v>0</v>
      </c>
      <c r="H18" s="21">
        <v>10</v>
      </c>
      <c r="I18" s="21">
        <v>10</v>
      </c>
      <c r="J18" s="21">
        <v>0</v>
      </c>
      <c r="K18" s="25">
        <v>10</v>
      </c>
      <c r="L18" s="21">
        <f t="shared" si="4"/>
        <v>10</v>
      </c>
      <c r="M18" s="21">
        <v>0</v>
      </c>
      <c r="N18" s="21">
        <f t="shared" si="5"/>
        <v>10</v>
      </c>
      <c r="O18" s="20">
        <v>1</v>
      </c>
    </row>
    <row r="19" spans="1:15" x14ac:dyDescent="0.25">
      <c r="A19" s="1" t="s">
        <v>28</v>
      </c>
      <c r="B19" s="9" t="s">
        <v>21</v>
      </c>
      <c r="C19" s="21">
        <f t="shared" si="3"/>
        <v>10</v>
      </c>
      <c r="D19" s="21">
        <v>0</v>
      </c>
      <c r="E19" s="21">
        <v>10</v>
      </c>
      <c r="F19" s="21">
        <v>10</v>
      </c>
      <c r="G19" s="21">
        <v>0</v>
      </c>
      <c r="H19" s="21">
        <v>10</v>
      </c>
      <c r="I19" s="21">
        <f t="shared" ref="I19:L78" si="6">J19+K19</f>
        <v>10</v>
      </c>
      <c r="J19" s="21">
        <v>0</v>
      </c>
      <c r="K19" s="25">
        <v>10</v>
      </c>
      <c r="L19" s="21">
        <f t="shared" si="4"/>
        <v>10</v>
      </c>
      <c r="M19" s="21">
        <v>0</v>
      </c>
      <c r="N19" s="21">
        <f t="shared" si="5"/>
        <v>10</v>
      </c>
      <c r="O19" s="20">
        <f t="shared" ref="O19:O31" si="7">I19/F19</f>
        <v>1</v>
      </c>
    </row>
    <row r="20" spans="1:15" x14ac:dyDescent="0.25">
      <c r="A20" s="1" t="s">
        <v>29</v>
      </c>
      <c r="B20" s="9" t="s">
        <v>21</v>
      </c>
      <c r="C20" s="21">
        <f t="shared" si="3"/>
        <v>10</v>
      </c>
      <c r="D20" s="21">
        <v>0</v>
      </c>
      <c r="E20" s="21">
        <v>10</v>
      </c>
      <c r="F20" s="21">
        <v>10</v>
      </c>
      <c r="G20" s="21">
        <v>0</v>
      </c>
      <c r="H20" s="21">
        <v>10</v>
      </c>
      <c r="I20" s="21">
        <f t="shared" si="6"/>
        <v>0</v>
      </c>
      <c r="J20" s="21">
        <v>0</v>
      </c>
      <c r="K20" s="25">
        <v>0</v>
      </c>
      <c r="L20" s="21">
        <f t="shared" si="4"/>
        <v>0</v>
      </c>
      <c r="M20" s="21">
        <v>0</v>
      </c>
      <c r="N20" s="21">
        <f t="shared" si="5"/>
        <v>0</v>
      </c>
      <c r="O20" s="20">
        <v>0</v>
      </c>
    </row>
    <row r="21" spans="1:15" x14ac:dyDescent="0.25">
      <c r="A21" s="1" t="s">
        <v>30</v>
      </c>
      <c r="B21" s="9" t="s">
        <v>21</v>
      </c>
      <c r="C21" s="21">
        <f t="shared" si="3"/>
        <v>10</v>
      </c>
      <c r="D21" s="21">
        <v>0</v>
      </c>
      <c r="E21" s="21">
        <v>10</v>
      </c>
      <c r="F21" s="21">
        <v>10</v>
      </c>
      <c r="G21" s="21">
        <v>0</v>
      </c>
      <c r="H21" s="21">
        <v>10</v>
      </c>
      <c r="I21" s="21">
        <v>10</v>
      </c>
      <c r="J21" s="21">
        <v>0</v>
      </c>
      <c r="K21" s="25">
        <v>10</v>
      </c>
      <c r="L21" s="21">
        <f t="shared" si="4"/>
        <v>10</v>
      </c>
      <c r="M21" s="21">
        <v>0</v>
      </c>
      <c r="N21" s="21">
        <f t="shared" si="5"/>
        <v>10</v>
      </c>
      <c r="O21" s="20">
        <v>1</v>
      </c>
    </row>
    <row r="22" spans="1:15" x14ac:dyDescent="0.25">
      <c r="A22" s="1" t="s">
        <v>31</v>
      </c>
      <c r="B22" s="9" t="s">
        <v>21</v>
      </c>
      <c r="C22" s="21">
        <f t="shared" si="3"/>
        <v>30</v>
      </c>
      <c r="D22" s="21">
        <v>0</v>
      </c>
      <c r="E22" s="21">
        <v>30</v>
      </c>
      <c r="F22" s="21">
        <v>30</v>
      </c>
      <c r="G22" s="21">
        <v>0</v>
      </c>
      <c r="H22" s="21">
        <v>30</v>
      </c>
      <c r="I22" s="21">
        <v>30</v>
      </c>
      <c r="J22" s="21">
        <v>0</v>
      </c>
      <c r="K22" s="25">
        <v>30</v>
      </c>
      <c r="L22" s="21">
        <f t="shared" si="4"/>
        <v>30</v>
      </c>
      <c r="M22" s="21">
        <v>0</v>
      </c>
      <c r="N22" s="21">
        <f t="shared" si="5"/>
        <v>30</v>
      </c>
      <c r="O22" s="20">
        <v>1</v>
      </c>
    </row>
    <row r="23" spans="1:15" x14ac:dyDescent="0.25">
      <c r="A23" s="1" t="s">
        <v>32</v>
      </c>
      <c r="B23" s="9" t="s">
        <v>21</v>
      </c>
      <c r="C23" s="21">
        <f t="shared" si="3"/>
        <v>40</v>
      </c>
      <c r="D23" s="21">
        <v>0</v>
      </c>
      <c r="E23" s="21">
        <v>40</v>
      </c>
      <c r="F23" s="21">
        <v>40</v>
      </c>
      <c r="G23" s="21">
        <v>0</v>
      </c>
      <c r="H23" s="21">
        <v>40</v>
      </c>
      <c r="I23" s="21">
        <v>40</v>
      </c>
      <c r="J23" s="21">
        <v>0</v>
      </c>
      <c r="K23" s="25">
        <v>40</v>
      </c>
      <c r="L23" s="21">
        <f t="shared" si="4"/>
        <v>40</v>
      </c>
      <c r="M23" s="21">
        <v>0</v>
      </c>
      <c r="N23" s="21">
        <f t="shared" si="5"/>
        <v>40</v>
      </c>
      <c r="O23" s="20">
        <v>1</v>
      </c>
    </row>
    <row r="24" spans="1:15" ht="30" x14ac:dyDescent="0.25">
      <c r="A24" s="2" t="s">
        <v>33</v>
      </c>
      <c r="B24" s="9" t="s">
        <v>21</v>
      </c>
      <c r="C24" s="21">
        <f t="shared" si="3"/>
        <v>40</v>
      </c>
      <c r="D24" s="21">
        <v>0</v>
      </c>
      <c r="E24" s="21">
        <v>40</v>
      </c>
      <c r="F24" s="21">
        <v>40</v>
      </c>
      <c r="G24" s="21">
        <v>0</v>
      </c>
      <c r="H24" s="21">
        <v>40</v>
      </c>
      <c r="I24" s="21">
        <f>K24</f>
        <v>20.335999999999999</v>
      </c>
      <c r="J24" s="21">
        <v>0</v>
      </c>
      <c r="K24" s="25">
        <v>20.335999999999999</v>
      </c>
      <c r="L24" s="21">
        <f t="shared" si="4"/>
        <v>20.335999999999999</v>
      </c>
      <c r="M24" s="21">
        <v>0</v>
      </c>
      <c r="N24" s="21">
        <f t="shared" si="5"/>
        <v>20.335999999999999</v>
      </c>
      <c r="O24" s="20">
        <v>0.51</v>
      </c>
    </row>
    <row r="25" spans="1:15" x14ac:dyDescent="0.25">
      <c r="A25" s="1" t="s">
        <v>34</v>
      </c>
      <c r="B25" s="9" t="s">
        <v>21</v>
      </c>
      <c r="C25" s="21">
        <f t="shared" si="3"/>
        <v>30</v>
      </c>
      <c r="D25" s="21">
        <v>0</v>
      </c>
      <c r="E25" s="21">
        <v>30</v>
      </c>
      <c r="F25" s="21">
        <v>30</v>
      </c>
      <c r="G25" s="21">
        <v>0</v>
      </c>
      <c r="H25" s="21">
        <v>30</v>
      </c>
      <c r="I25" s="21">
        <v>30</v>
      </c>
      <c r="J25" s="21">
        <v>0</v>
      </c>
      <c r="K25" s="25">
        <v>30</v>
      </c>
      <c r="L25" s="21">
        <f t="shared" si="4"/>
        <v>30</v>
      </c>
      <c r="M25" s="21">
        <v>0</v>
      </c>
      <c r="N25" s="21">
        <f t="shared" si="5"/>
        <v>30</v>
      </c>
      <c r="O25" s="20">
        <v>1</v>
      </c>
    </row>
    <row r="26" spans="1:15" x14ac:dyDescent="0.25">
      <c r="A26" s="1" t="s">
        <v>35</v>
      </c>
      <c r="B26" s="9" t="s">
        <v>21</v>
      </c>
      <c r="C26" s="21">
        <f t="shared" si="3"/>
        <v>30</v>
      </c>
      <c r="D26" s="21">
        <v>0</v>
      </c>
      <c r="E26" s="21">
        <v>30</v>
      </c>
      <c r="F26" s="21">
        <v>30</v>
      </c>
      <c r="G26" s="21">
        <v>0</v>
      </c>
      <c r="H26" s="21">
        <v>30</v>
      </c>
      <c r="I26" s="21">
        <f t="shared" si="6"/>
        <v>30</v>
      </c>
      <c r="J26" s="21">
        <v>0</v>
      </c>
      <c r="K26" s="25">
        <v>30</v>
      </c>
      <c r="L26" s="21">
        <f t="shared" si="4"/>
        <v>30</v>
      </c>
      <c r="M26" s="21">
        <v>0</v>
      </c>
      <c r="N26" s="21">
        <f t="shared" si="5"/>
        <v>30</v>
      </c>
      <c r="O26" s="20">
        <f t="shared" si="7"/>
        <v>1</v>
      </c>
    </row>
    <row r="27" spans="1:15" x14ac:dyDescent="0.25">
      <c r="A27" s="1" t="s">
        <v>36</v>
      </c>
      <c r="B27" s="9" t="s">
        <v>21</v>
      </c>
      <c r="C27" s="21">
        <f t="shared" si="3"/>
        <v>10</v>
      </c>
      <c r="D27" s="21">
        <v>0</v>
      </c>
      <c r="E27" s="21">
        <v>10</v>
      </c>
      <c r="F27" s="21">
        <v>10</v>
      </c>
      <c r="G27" s="21">
        <v>0</v>
      </c>
      <c r="H27" s="21">
        <v>10</v>
      </c>
      <c r="I27" s="21">
        <f t="shared" si="6"/>
        <v>10</v>
      </c>
      <c r="J27" s="21">
        <v>0</v>
      </c>
      <c r="K27" s="25">
        <v>10</v>
      </c>
      <c r="L27" s="21">
        <f t="shared" si="4"/>
        <v>10</v>
      </c>
      <c r="M27" s="21">
        <v>0</v>
      </c>
      <c r="N27" s="21">
        <f t="shared" si="5"/>
        <v>10</v>
      </c>
      <c r="O27" s="20">
        <f t="shared" si="7"/>
        <v>1</v>
      </c>
    </row>
    <row r="28" spans="1:15" x14ac:dyDescent="0.25">
      <c r="A28" s="1" t="s">
        <v>37</v>
      </c>
      <c r="B28" s="9" t="s">
        <v>21</v>
      </c>
      <c r="C28" s="21">
        <f t="shared" si="3"/>
        <v>20</v>
      </c>
      <c r="D28" s="21">
        <v>0</v>
      </c>
      <c r="E28" s="21">
        <v>20</v>
      </c>
      <c r="F28" s="21">
        <v>20</v>
      </c>
      <c r="G28" s="21">
        <v>0</v>
      </c>
      <c r="H28" s="21">
        <v>20</v>
      </c>
      <c r="I28" s="21">
        <f>K28</f>
        <v>20</v>
      </c>
      <c r="J28" s="21">
        <v>0</v>
      </c>
      <c r="K28" s="25">
        <v>20</v>
      </c>
      <c r="L28" s="21">
        <f t="shared" si="4"/>
        <v>20</v>
      </c>
      <c r="M28" s="21">
        <v>0</v>
      </c>
      <c r="N28" s="21">
        <f t="shared" si="5"/>
        <v>20</v>
      </c>
      <c r="O28" s="20">
        <f t="shared" si="7"/>
        <v>1</v>
      </c>
    </row>
    <row r="29" spans="1:15" x14ac:dyDescent="0.25">
      <c r="A29" s="1" t="s">
        <v>38</v>
      </c>
      <c r="B29" s="9" t="s">
        <v>21</v>
      </c>
      <c r="C29" s="21">
        <f t="shared" si="3"/>
        <v>10</v>
      </c>
      <c r="D29" s="21">
        <v>0</v>
      </c>
      <c r="E29" s="21">
        <v>10</v>
      </c>
      <c r="F29" s="21">
        <v>10</v>
      </c>
      <c r="G29" s="21">
        <v>0</v>
      </c>
      <c r="H29" s="21">
        <v>10</v>
      </c>
      <c r="I29" s="21">
        <f>K29</f>
        <v>9.9139999999999997</v>
      </c>
      <c r="J29" s="21">
        <v>0</v>
      </c>
      <c r="K29" s="25">
        <v>9.9139999999999997</v>
      </c>
      <c r="L29" s="21">
        <f t="shared" si="4"/>
        <v>9.9139999999999997</v>
      </c>
      <c r="M29" s="21">
        <v>0</v>
      </c>
      <c r="N29" s="21">
        <f t="shared" si="5"/>
        <v>9.9139999999999997</v>
      </c>
      <c r="O29" s="20">
        <v>1</v>
      </c>
    </row>
    <row r="30" spans="1:15" x14ac:dyDescent="0.25">
      <c r="A30" s="1" t="s">
        <v>39</v>
      </c>
      <c r="B30" s="9" t="s">
        <v>21</v>
      </c>
      <c r="C30" s="21">
        <f t="shared" si="3"/>
        <v>20</v>
      </c>
      <c r="D30" s="21">
        <v>0</v>
      </c>
      <c r="E30" s="21">
        <v>20</v>
      </c>
      <c r="F30" s="21">
        <v>20</v>
      </c>
      <c r="G30" s="21">
        <v>0</v>
      </c>
      <c r="H30" s="21">
        <v>20</v>
      </c>
      <c r="I30" s="21">
        <f t="shared" si="6"/>
        <v>20</v>
      </c>
      <c r="J30" s="21">
        <v>0</v>
      </c>
      <c r="K30" s="25">
        <v>20</v>
      </c>
      <c r="L30" s="21">
        <f t="shared" si="4"/>
        <v>20</v>
      </c>
      <c r="M30" s="21">
        <v>0</v>
      </c>
      <c r="N30" s="21">
        <f t="shared" si="5"/>
        <v>20</v>
      </c>
      <c r="O30" s="20">
        <f t="shared" si="7"/>
        <v>1</v>
      </c>
    </row>
    <row r="31" spans="1:15" x14ac:dyDescent="0.25">
      <c r="A31" s="1" t="s">
        <v>40</v>
      </c>
      <c r="B31" s="9" t="s">
        <v>21</v>
      </c>
      <c r="C31" s="21">
        <f t="shared" si="3"/>
        <v>20</v>
      </c>
      <c r="D31" s="21">
        <v>0</v>
      </c>
      <c r="E31" s="21">
        <v>20</v>
      </c>
      <c r="F31" s="21">
        <v>20</v>
      </c>
      <c r="G31" s="21">
        <v>0</v>
      </c>
      <c r="H31" s="21">
        <v>20</v>
      </c>
      <c r="I31" s="21">
        <f t="shared" si="6"/>
        <v>15</v>
      </c>
      <c r="J31" s="21">
        <v>0</v>
      </c>
      <c r="K31" s="25">
        <v>15</v>
      </c>
      <c r="L31" s="21">
        <f>N31</f>
        <v>15</v>
      </c>
      <c r="M31" s="21">
        <v>0</v>
      </c>
      <c r="N31" s="21">
        <f t="shared" si="5"/>
        <v>15</v>
      </c>
      <c r="O31" s="20">
        <f t="shared" si="7"/>
        <v>0.75</v>
      </c>
    </row>
    <row r="32" spans="1:15" x14ac:dyDescent="0.25">
      <c r="A32" s="2" t="s">
        <v>41</v>
      </c>
      <c r="B32" s="9" t="s">
        <v>21</v>
      </c>
      <c r="C32" s="21">
        <f t="shared" si="3"/>
        <v>10</v>
      </c>
      <c r="D32" s="21">
        <v>0</v>
      </c>
      <c r="E32" s="21">
        <v>10</v>
      </c>
      <c r="F32" s="21">
        <v>10</v>
      </c>
      <c r="G32" s="21">
        <v>0</v>
      </c>
      <c r="H32" s="21">
        <v>10</v>
      </c>
      <c r="I32" s="21">
        <v>10</v>
      </c>
      <c r="J32" s="21">
        <v>0</v>
      </c>
      <c r="K32" s="25">
        <v>10</v>
      </c>
      <c r="L32" s="21">
        <f t="shared" si="4"/>
        <v>10</v>
      </c>
      <c r="M32" s="21">
        <v>0</v>
      </c>
      <c r="N32" s="21">
        <f t="shared" si="5"/>
        <v>10</v>
      </c>
      <c r="O32" s="20">
        <v>1</v>
      </c>
    </row>
    <row r="33" spans="1:15" ht="30" x14ac:dyDescent="0.25">
      <c r="A33" s="2" t="s">
        <v>42</v>
      </c>
      <c r="B33" s="9" t="s">
        <v>21</v>
      </c>
      <c r="C33" s="21">
        <f t="shared" si="3"/>
        <v>10</v>
      </c>
      <c r="D33" s="21">
        <v>0</v>
      </c>
      <c r="E33" s="21">
        <v>10</v>
      </c>
      <c r="F33" s="21">
        <v>10</v>
      </c>
      <c r="G33" s="21">
        <v>0</v>
      </c>
      <c r="H33" s="21">
        <v>10</v>
      </c>
      <c r="I33" s="21">
        <v>10</v>
      </c>
      <c r="J33" s="21">
        <v>0</v>
      </c>
      <c r="K33" s="25">
        <v>10</v>
      </c>
      <c r="L33" s="21">
        <f>N33</f>
        <v>10</v>
      </c>
      <c r="M33" s="21">
        <v>0</v>
      </c>
      <c r="N33" s="21">
        <f t="shared" si="5"/>
        <v>10</v>
      </c>
      <c r="O33" s="20">
        <v>1</v>
      </c>
    </row>
    <row r="34" spans="1:15" hidden="1" x14ac:dyDescent="0.25">
      <c r="A34" s="11"/>
      <c r="B34" s="10"/>
      <c r="C34" s="19">
        <f t="shared" si="3"/>
        <v>0</v>
      </c>
      <c r="D34" s="21"/>
      <c r="E34" s="21"/>
      <c r="F34" s="21"/>
      <c r="G34" s="19"/>
      <c r="H34" s="21"/>
      <c r="I34" s="19">
        <f t="shared" si="6"/>
        <v>0</v>
      </c>
      <c r="J34" s="19"/>
      <c r="K34" s="24"/>
      <c r="L34" s="19">
        <f t="shared" ref="L34:L78" si="8">M34+N34</f>
        <v>0</v>
      </c>
      <c r="M34" s="19"/>
      <c r="N34" s="19"/>
      <c r="O34" s="20"/>
    </row>
    <row r="35" spans="1:15" ht="27" hidden="1" customHeight="1" x14ac:dyDescent="0.25">
      <c r="A35" s="2"/>
      <c r="B35" s="9"/>
      <c r="C35" s="19">
        <f t="shared" si="3"/>
        <v>0</v>
      </c>
      <c r="D35" s="21"/>
      <c r="E35" s="21"/>
      <c r="F35" s="21"/>
      <c r="G35" s="21"/>
      <c r="H35" s="21"/>
      <c r="I35" s="19">
        <f t="shared" si="6"/>
        <v>0</v>
      </c>
      <c r="J35" s="21"/>
      <c r="K35" s="25"/>
      <c r="L35" s="19">
        <f t="shared" si="8"/>
        <v>0</v>
      </c>
      <c r="M35" s="21"/>
      <c r="N35" s="21"/>
      <c r="O35" s="20"/>
    </row>
    <row r="36" spans="1:15" ht="132" hidden="1" customHeight="1" x14ac:dyDescent="0.25">
      <c r="A36" s="10"/>
      <c r="B36" s="10"/>
      <c r="C36" s="19">
        <f t="shared" si="3"/>
        <v>0</v>
      </c>
      <c r="D36" s="21"/>
      <c r="E36" s="21"/>
      <c r="F36" s="21"/>
      <c r="G36" s="19"/>
      <c r="H36" s="21"/>
      <c r="I36" s="19">
        <f t="shared" si="6"/>
        <v>0</v>
      </c>
      <c r="J36" s="19"/>
      <c r="K36" s="24"/>
      <c r="L36" s="19">
        <f t="shared" si="8"/>
        <v>0</v>
      </c>
      <c r="M36" s="19"/>
      <c r="N36" s="19"/>
      <c r="O36" s="20"/>
    </row>
    <row r="37" spans="1:15" hidden="1" x14ac:dyDescent="0.25">
      <c r="A37" s="1"/>
      <c r="B37" s="9"/>
      <c r="C37" s="19">
        <f t="shared" si="3"/>
        <v>0</v>
      </c>
      <c r="D37" s="21"/>
      <c r="E37" s="21"/>
      <c r="F37" s="21"/>
      <c r="G37" s="21"/>
      <c r="H37" s="21"/>
      <c r="I37" s="19">
        <f t="shared" si="6"/>
        <v>0</v>
      </c>
      <c r="J37" s="21"/>
      <c r="K37" s="25"/>
      <c r="L37" s="19">
        <f t="shared" si="8"/>
        <v>0</v>
      </c>
      <c r="M37" s="21"/>
      <c r="N37" s="21"/>
      <c r="O37" s="20"/>
    </row>
    <row r="38" spans="1:15" hidden="1" x14ac:dyDescent="0.25">
      <c r="A38" s="1"/>
      <c r="B38" s="9"/>
      <c r="C38" s="19">
        <f t="shared" si="3"/>
        <v>0</v>
      </c>
      <c r="D38" s="21"/>
      <c r="E38" s="21"/>
      <c r="F38" s="21"/>
      <c r="G38" s="21"/>
      <c r="H38" s="21"/>
      <c r="I38" s="19">
        <f t="shared" si="6"/>
        <v>0</v>
      </c>
      <c r="J38" s="21"/>
      <c r="K38" s="25"/>
      <c r="L38" s="19">
        <f t="shared" si="8"/>
        <v>0</v>
      </c>
      <c r="M38" s="21"/>
      <c r="N38" s="21"/>
      <c r="O38" s="20"/>
    </row>
    <row r="39" spans="1:15" hidden="1" x14ac:dyDescent="0.25">
      <c r="A39" s="1"/>
      <c r="B39" s="9"/>
      <c r="C39" s="19">
        <f t="shared" si="3"/>
        <v>0</v>
      </c>
      <c r="D39" s="21"/>
      <c r="E39" s="21"/>
      <c r="F39" s="21"/>
      <c r="G39" s="21"/>
      <c r="H39" s="21"/>
      <c r="I39" s="19">
        <f t="shared" si="6"/>
        <v>0</v>
      </c>
      <c r="J39" s="21"/>
      <c r="K39" s="25"/>
      <c r="L39" s="19">
        <f t="shared" si="8"/>
        <v>0</v>
      </c>
      <c r="M39" s="21"/>
      <c r="N39" s="21"/>
      <c r="O39" s="20"/>
    </row>
    <row r="40" spans="1:15" hidden="1" x14ac:dyDescent="0.25">
      <c r="A40" s="1"/>
      <c r="B40" s="9"/>
      <c r="C40" s="19">
        <f t="shared" si="3"/>
        <v>0</v>
      </c>
      <c r="D40" s="21"/>
      <c r="E40" s="21"/>
      <c r="F40" s="21"/>
      <c r="G40" s="21"/>
      <c r="H40" s="21"/>
      <c r="I40" s="19">
        <f t="shared" si="6"/>
        <v>0</v>
      </c>
      <c r="J40" s="21"/>
      <c r="K40" s="25"/>
      <c r="L40" s="19">
        <f t="shared" si="8"/>
        <v>0</v>
      </c>
      <c r="M40" s="21"/>
      <c r="N40" s="21"/>
      <c r="O40" s="20"/>
    </row>
    <row r="41" spans="1:15" hidden="1" x14ac:dyDescent="0.25">
      <c r="A41" s="1"/>
      <c r="B41" s="9"/>
      <c r="C41" s="19">
        <f t="shared" si="3"/>
        <v>0</v>
      </c>
      <c r="D41" s="21"/>
      <c r="E41" s="21"/>
      <c r="F41" s="21"/>
      <c r="G41" s="21"/>
      <c r="H41" s="21"/>
      <c r="I41" s="19">
        <f t="shared" si="6"/>
        <v>0</v>
      </c>
      <c r="J41" s="21"/>
      <c r="K41" s="25"/>
      <c r="L41" s="19">
        <f t="shared" si="8"/>
        <v>0</v>
      </c>
      <c r="M41" s="21"/>
      <c r="N41" s="21"/>
      <c r="O41" s="20"/>
    </row>
    <row r="42" spans="1:15" ht="132" hidden="1" customHeight="1" x14ac:dyDescent="0.25">
      <c r="A42" s="10"/>
      <c r="B42" s="10"/>
      <c r="C42" s="19">
        <f t="shared" si="3"/>
        <v>0</v>
      </c>
      <c r="D42" s="21"/>
      <c r="E42" s="21"/>
      <c r="F42" s="21"/>
      <c r="G42" s="19"/>
      <c r="H42" s="21"/>
      <c r="I42" s="19">
        <f t="shared" si="6"/>
        <v>0</v>
      </c>
      <c r="J42" s="19"/>
      <c r="K42" s="24"/>
      <c r="L42" s="19">
        <f t="shared" si="8"/>
        <v>0</v>
      </c>
      <c r="M42" s="19"/>
      <c r="N42" s="19"/>
      <c r="O42" s="20"/>
    </row>
    <row r="43" spans="1:15" ht="34.5" hidden="1" customHeight="1" x14ac:dyDescent="0.25">
      <c r="A43" s="12"/>
      <c r="B43" s="13"/>
      <c r="C43" s="19">
        <f t="shared" si="3"/>
        <v>0</v>
      </c>
      <c r="D43" s="21"/>
      <c r="E43" s="21"/>
      <c r="F43" s="21"/>
      <c r="G43" s="21"/>
      <c r="H43" s="21"/>
      <c r="I43" s="19">
        <f t="shared" si="6"/>
        <v>0</v>
      </c>
      <c r="J43" s="21"/>
      <c r="K43" s="25"/>
      <c r="L43" s="19">
        <f t="shared" si="8"/>
        <v>0</v>
      </c>
      <c r="M43" s="21"/>
      <c r="N43" s="21"/>
      <c r="O43" s="20"/>
    </row>
    <row r="44" spans="1:15" ht="64.5" hidden="1" customHeight="1" x14ac:dyDescent="0.25">
      <c r="A44" s="10"/>
      <c r="B44" s="10"/>
      <c r="C44" s="19">
        <f t="shared" si="3"/>
        <v>0</v>
      </c>
      <c r="D44" s="21"/>
      <c r="E44" s="21"/>
      <c r="F44" s="21"/>
      <c r="G44" s="19"/>
      <c r="H44" s="21"/>
      <c r="I44" s="19">
        <f t="shared" si="6"/>
        <v>0</v>
      </c>
      <c r="J44" s="19"/>
      <c r="K44" s="24"/>
      <c r="L44" s="19">
        <f t="shared" si="8"/>
        <v>0</v>
      </c>
      <c r="M44" s="19"/>
      <c r="N44" s="19"/>
      <c r="O44" s="20"/>
    </row>
    <row r="45" spans="1:15" ht="57" x14ac:dyDescent="0.25">
      <c r="A45" s="14" t="s">
        <v>44</v>
      </c>
      <c r="B45" s="13">
        <v>4503103300082030</v>
      </c>
      <c r="C45" s="19">
        <f t="shared" si="3"/>
        <v>1103.5170000000001</v>
      </c>
      <c r="D45" s="19">
        <f t="shared" ref="D45:N45" si="9">D46+D47</f>
        <v>0</v>
      </c>
      <c r="E45" s="19">
        <f t="shared" si="9"/>
        <v>1103.5170000000001</v>
      </c>
      <c r="F45" s="19">
        <f t="shared" ref="F45" si="10">F46+F47</f>
        <v>1103.5170000000001</v>
      </c>
      <c r="G45" s="19">
        <f t="shared" si="9"/>
        <v>0</v>
      </c>
      <c r="H45" s="19">
        <f t="shared" ref="H45" si="11">H46+H47</f>
        <v>1103.5170000000001</v>
      </c>
      <c r="I45" s="19">
        <f t="shared" si="6"/>
        <v>1103.5</v>
      </c>
      <c r="J45" s="19">
        <f t="shared" si="9"/>
        <v>0</v>
      </c>
      <c r="K45" s="24">
        <f>K46+K47</f>
        <v>1103.5</v>
      </c>
      <c r="L45" s="19">
        <f t="shared" si="8"/>
        <v>1103.5</v>
      </c>
      <c r="M45" s="19">
        <f t="shared" si="9"/>
        <v>0</v>
      </c>
      <c r="N45" s="19">
        <f t="shared" si="9"/>
        <v>1103.5</v>
      </c>
      <c r="O45" s="20">
        <f t="shared" ref="O45:O46" si="12">I45/F45</f>
        <v>0.99998459470946066</v>
      </c>
    </row>
    <row r="46" spans="1:15" ht="68.25" customHeight="1" x14ac:dyDescent="0.25">
      <c r="A46" s="12" t="s">
        <v>45</v>
      </c>
      <c r="B46" s="13"/>
      <c r="C46" s="21">
        <f t="shared" si="3"/>
        <v>775.41700000000003</v>
      </c>
      <c r="D46" s="21">
        <v>0</v>
      </c>
      <c r="E46" s="21">
        <v>775.41700000000003</v>
      </c>
      <c r="F46" s="21">
        <v>775.41700000000003</v>
      </c>
      <c r="G46" s="21">
        <v>0</v>
      </c>
      <c r="H46" s="21">
        <v>775.41700000000003</v>
      </c>
      <c r="I46" s="21">
        <f>K46</f>
        <v>775.4</v>
      </c>
      <c r="J46" s="21">
        <v>0</v>
      </c>
      <c r="K46" s="25">
        <v>775.4</v>
      </c>
      <c r="L46" s="21">
        <f t="shared" si="8"/>
        <v>775.4</v>
      </c>
      <c r="M46" s="21">
        <v>0</v>
      </c>
      <c r="N46" s="21">
        <f>K46</f>
        <v>775.4</v>
      </c>
      <c r="O46" s="20">
        <f t="shared" si="12"/>
        <v>0.99997807631248725</v>
      </c>
    </row>
    <row r="47" spans="1:15" ht="105.75" customHeight="1" x14ac:dyDescent="0.25">
      <c r="A47" s="2" t="s">
        <v>52</v>
      </c>
      <c r="B47" s="9"/>
      <c r="C47" s="21">
        <f t="shared" si="3"/>
        <v>328.1</v>
      </c>
      <c r="D47" s="21">
        <v>0</v>
      </c>
      <c r="E47" s="21">
        <v>328.1</v>
      </c>
      <c r="F47" s="21">
        <v>328.1</v>
      </c>
      <c r="G47" s="21">
        <v>0</v>
      </c>
      <c r="H47" s="21">
        <v>328.1</v>
      </c>
      <c r="I47" s="21">
        <v>328.1</v>
      </c>
      <c r="J47" s="21">
        <v>0</v>
      </c>
      <c r="K47" s="25">
        <v>328.1</v>
      </c>
      <c r="L47" s="21">
        <v>328.1</v>
      </c>
      <c r="M47" s="21">
        <v>0</v>
      </c>
      <c r="N47" s="21">
        <v>328.1</v>
      </c>
      <c r="O47" s="20">
        <f>I47/F47</f>
        <v>1</v>
      </c>
    </row>
    <row r="48" spans="1:15" ht="76.5" customHeight="1" x14ac:dyDescent="0.25">
      <c r="A48" s="10" t="s">
        <v>20</v>
      </c>
      <c r="B48" s="10" t="s">
        <v>21</v>
      </c>
      <c r="C48" s="19">
        <v>2269.5</v>
      </c>
      <c r="D48" s="19">
        <f t="shared" ref="D48:N48" si="13">SUM(D49:D67)</f>
        <v>0</v>
      </c>
      <c r="E48" s="19">
        <v>2269.5</v>
      </c>
      <c r="F48" s="19">
        <v>2269.5</v>
      </c>
      <c r="G48" s="19">
        <f t="shared" si="13"/>
        <v>0</v>
      </c>
      <c r="H48" s="19">
        <v>2269.5</v>
      </c>
      <c r="I48" s="19">
        <f t="shared" si="6"/>
        <v>1911.9072699999997</v>
      </c>
      <c r="J48" s="19">
        <f t="shared" si="13"/>
        <v>0</v>
      </c>
      <c r="K48" s="24">
        <f t="shared" si="13"/>
        <v>1911.9072699999997</v>
      </c>
      <c r="L48" s="19">
        <f t="shared" si="8"/>
        <v>1911.9072699999997</v>
      </c>
      <c r="M48" s="19">
        <f t="shared" si="13"/>
        <v>0</v>
      </c>
      <c r="N48" s="19">
        <f t="shared" si="13"/>
        <v>1911.9072699999997</v>
      </c>
      <c r="O48" s="20">
        <f t="shared" ref="O48:O68" si="14">I48/F48</f>
        <v>0.84243545714915169</v>
      </c>
    </row>
    <row r="49" spans="1:15" x14ac:dyDescent="0.25">
      <c r="A49" s="1" t="s">
        <v>24</v>
      </c>
      <c r="B49" s="9" t="s">
        <v>21</v>
      </c>
      <c r="C49" s="21">
        <f t="shared" si="3"/>
        <v>110</v>
      </c>
      <c r="D49" s="21">
        <f t="shared" ref="D49:D67" si="15">D50</f>
        <v>0</v>
      </c>
      <c r="E49" s="21">
        <v>110</v>
      </c>
      <c r="F49" s="21">
        <v>110</v>
      </c>
      <c r="G49" s="21">
        <v>0</v>
      </c>
      <c r="H49" s="21">
        <v>110</v>
      </c>
      <c r="I49" s="21">
        <f t="shared" si="6"/>
        <v>110</v>
      </c>
      <c r="J49" s="21">
        <v>0</v>
      </c>
      <c r="K49" s="25">
        <v>110</v>
      </c>
      <c r="L49" s="21">
        <f t="shared" si="6"/>
        <v>110</v>
      </c>
      <c r="M49" s="21">
        <v>0</v>
      </c>
      <c r="N49" s="21">
        <f>K49</f>
        <v>110</v>
      </c>
      <c r="O49" s="20">
        <f t="shared" si="14"/>
        <v>1</v>
      </c>
    </row>
    <row r="50" spans="1:15" x14ac:dyDescent="0.25">
      <c r="A50" s="1" t="s">
        <v>25</v>
      </c>
      <c r="B50" s="9" t="s">
        <v>21</v>
      </c>
      <c r="C50" s="21">
        <v>67</v>
      </c>
      <c r="D50" s="21">
        <f t="shared" si="15"/>
        <v>0</v>
      </c>
      <c r="E50" s="21">
        <v>67</v>
      </c>
      <c r="F50" s="21">
        <v>67</v>
      </c>
      <c r="G50" s="21">
        <v>0</v>
      </c>
      <c r="H50" s="21">
        <v>67</v>
      </c>
      <c r="I50" s="21">
        <v>67</v>
      </c>
      <c r="J50" s="21">
        <v>0</v>
      </c>
      <c r="K50" s="25">
        <v>67</v>
      </c>
      <c r="L50" s="21">
        <f t="shared" si="6"/>
        <v>67</v>
      </c>
      <c r="M50" s="21">
        <v>0</v>
      </c>
      <c r="N50" s="21">
        <f t="shared" ref="N50:N66" si="16">K50</f>
        <v>67</v>
      </c>
      <c r="O50" s="20">
        <f t="shared" si="14"/>
        <v>1</v>
      </c>
    </row>
    <row r="51" spans="1:15" x14ac:dyDescent="0.25">
      <c r="A51" s="1" t="s">
        <v>26</v>
      </c>
      <c r="B51" s="9" t="s">
        <v>21</v>
      </c>
      <c r="C51" s="21">
        <f t="shared" si="3"/>
        <v>28</v>
      </c>
      <c r="D51" s="21">
        <f t="shared" si="15"/>
        <v>0</v>
      </c>
      <c r="E51" s="21">
        <v>28</v>
      </c>
      <c r="F51" s="21">
        <v>28</v>
      </c>
      <c r="G51" s="21">
        <v>0</v>
      </c>
      <c r="H51" s="21">
        <v>28</v>
      </c>
      <c r="I51" s="21">
        <v>28</v>
      </c>
      <c r="J51" s="21">
        <v>0</v>
      </c>
      <c r="K51" s="25">
        <v>28</v>
      </c>
      <c r="L51" s="21">
        <f t="shared" si="6"/>
        <v>28</v>
      </c>
      <c r="M51" s="21">
        <v>0</v>
      </c>
      <c r="N51" s="21">
        <f t="shared" si="16"/>
        <v>28</v>
      </c>
      <c r="O51" s="20">
        <f t="shared" si="14"/>
        <v>1</v>
      </c>
    </row>
    <row r="52" spans="1:15" x14ac:dyDescent="0.25">
      <c r="A52" s="1" t="s">
        <v>27</v>
      </c>
      <c r="B52" s="9" t="s">
        <v>21</v>
      </c>
      <c r="C52" s="21">
        <f t="shared" si="3"/>
        <v>32</v>
      </c>
      <c r="D52" s="21">
        <f t="shared" si="15"/>
        <v>0</v>
      </c>
      <c r="E52" s="21">
        <v>32</v>
      </c>
      <c r="F52" s="21">
        <v>32</v>
      </c>
      <c r="G52" s="21">
        <v>0</v>
      </c>
      <c r="H52" s="21">
        <v>32</v>
      </c>
      <c r="I52" s="21">
        <v>32</v>
      </c>
      <c r="J52" s="21">
        <v>0</v>
      </c>
      <c r="K52" s="25">
        <v>32</v>
      </c>
      <c r="L52" s="21">
        <f t="shared" si="6"/>
        <v>32</v>
      </c>
      <c r="M52" s="21">
        <v>0</v>
      </c>
      <c r="N52" s="21">
        <f t="shared" si="16"/>
        <v>32</v>
      </c>
      <c r="O52" s="20">
        <f t="shared" si="14"/>
        <v>1</v>
      </c>
    </row>
    <row r="53" spans="1:15" x14ac:dyDescent="0.25">
      <c r="A53" s="1" t="s">
        <v>28</v>
      </c>
      <c r="B53" s="9" t="s">
        <v>21</v>
      </c>
      <c r="C53" s="21">
        <f t="shared" si="3"/>
        <v>91</v>
      </c>
      <c r="D53" s="21">
        <f t="shared" si="15"/>
        <v>0</v>
      </c>
      <c r="E53" s="21">
        <v>91</v>
      </c>
      <c r="F53" s="21">
        <v>91</v>
      </c>
      <c r="G53" s="21">
        <v>0</v>
      </c>
      <c r="H53" s="21">
        <v>91</v>
      </c>
      <c r="I53" s="21">
        <f>K53</f>
        <v>12.548249999999999</v>
      </c>
      <c r="J53" s="21">
        <v>0</v>
      </c>
      <c r="K53" s="25">
        <v>12.548249999999999</v>
      </c>
      <c r="L53" s="21">
        <f t="shared" si="6"/>
        <v>12.548249999999999</v>
      </c>
      <c r="M53" s="21">
        <v>0</v>
      </c>
      <c r="N53" s="21">
        <f t="shared" si="16"/>
        <v>12.548249999999999</v>
      </c>
      <c r="O53" s="20">
        <f t="shared" si="14"/>
        <v>0.13789285714285715</v>
      </c>
    </row>
    <row r="54" spans="1:15" x14ac:dyDescent="0.25">
      <c r="A54" s="1" t="s">
        <v>29</v>
      </c>
      <c r="B54" s="9" t="s">
        <v>21</v>
      </c>
      <c r="C54" s="21">
        <f t="shared" si="3"/>
        <v>300</v>
      </c>
      <c r="D54" s="21">
        <f t="shared" si="15"/>
        <v>0</v>
      </c>
      <c r="E54" s="21">
        <v>300</v>
      </c>
      <c r="F54" s="21">
        <v>300</v>
      </c>
      <c r="G54" s="21">
        <v>0</v>
      </c>
      <c r="H54" s="21">
        <v>300</v>
      </c>
      <c r="I54" s="21">
        <f>K54</f>
        <v>220.62985</v>
      </c>
      <c r="J54" s="21">
        <v>0</v>
      </c>
      <c r="K54" s="25">
        <v>220.62985</v>
      </c>
      <c r="L54" s="21">
        <f t="shared" si="6"/>
        <v>220.62985</v>
      </c>
      <c r="M54" s="21">
        <v>0</v>
      </c>
      <c r="N54" s="21">
        <f t="shared" si="16"/>
        <v>220.62985</v>
      </c>
      <c r="O54" s="20">
        <f t="shared" si="14"/>
        <v>0.73543283333333331</v>
      </c>
    </row>
    <row r="55" spans="1:15" x14ac:dyDescent="0.25">
      <c r="A55" s="1" t="s">
        <v>30</v>
      </c>
      <c r="B55" s="9" t="s">
        <v>21</v>
      </c>
      <c r="C55" s="21">
        <f t="shared" si="3"/>
        <v>63</v>
      </c>
      <c r="D55" s="21">
        <f t="shared" si="15"/>
        <v>0</v>
      </c>
      <c r="E55" s="21">
        <v>63</v>
      </c>
      <c r="F55" s="21">
        <v>63</v>
      </c>
      <c r="G55" s="21">
        <v>0</v>
      </c>
      <c r="H55" s="21">
        <v>63</v>
      </c>
      <c r="I55" s="21">
        <f t="shared" si="6"/>
        <v>0</v>
      </c>
      <c r="J55" s="21">
        <v>0</v>
      </c>
      <c r="K55" s="25">
        <v>0</v>
      </c>
      <c r="L55" s="21">
        <f t="shared" si="6"/>
        <v>0</v>
      </c>
      <c r="M55" s="21">
        <v>0</v>
      </c>
      <c r="N55" s="21">
        <f t="shared" si="16"/>
        <v>0</v>
      </c>
      <c r="O55" s="20">
        <v>0</v>
      </c>
    </row>
    <row r="56" spans="1:15" x14ac:dyDescent="0.25">
      <c r="A56" s="1" t="s">
        <v>31</v>
      </c>
      <c r="B56" s="9" t="s">
        <v>21</v>
      </c>
      <c r="C56" s="21">
        <f t="shared" si="3"/>
        <v>63</v>
      </c>
      <c r="D56" s="21">
        <f t="shared" si="15"/>
        <v>0</v>
      </c>
      <c r="E56" s="21">
        <v>63</v>
      </c>
      <c r="F56" s="21">
        <v>63</v>
      </c>
      <c r="G56" s="21">
        <v>0</v>
      </c>
      <c r="H56" s="21">
        <v>63</v>
      </c>
      <c r="I56" s="21">
        <f>K56</f>
        <v>62.966290000000001</v>
      </c>
      <c r="J56" s="21">
        <v>0</v>
      </c>
      <c r="K56" s="25">
        <v>62.966290000000001</v>
      </c>
      <c r="L56" s="21">
        <f t="shared" si="6"/>
        <v>62.966290000000001</v>
      </c>
      <c r="M56" s="21">
        <v>0</v>
      </c>
      <c r="N56" s="21">
        <f t="shared" si="16"/>
        <v>62.966290000000001</v>
      </c>
      <c r="O56" s="20">
        <f t="shared" si="14"/>
        <v>0.99946492063492065</v>
      </c>
    </row>
    <row r="57" spans="1:15" x14ac:dyDescent="0.25">
      <c r="A57" s="1" t="s">
        <v>32</v>
      </c>
      <c r="B57" s="9" t="s">
        <v>21</v>
      </c>
      <c r="C57" s="21">
        <f t="shared" si="3"/>
        <v>380</v>
      </c>
      <c r="D57" s="21">
        <f t="shared" si="15"/>
        <v>0</v>
      </c>
      <c r="E57" s="21">
        <v>380</v>
      </c>
      <c r="F57" s="21">
        <v>380</v>
      </c>
      <c r="G57" s="21">
        <v>0</v>
      </c>
      <c r="H57" s="21">
        <v>380</v>
      </c>
      <c r="I57" s="21">
        <v>380</v>
      </c>
      <c r="J57" s="21">
        <v>0</v>
      </c>
      <c r="K57" s="25">
        <v>380</v>
      </c>
      <c r="L57" s="21">
        <f t="shared" si="6"/>
        <v>380</v>
      </c>
      <c r="M57" s="21">
        <v>0</v>
      </c>
      <c r="N57" s="21">
        <f t="shared" si="16"/>
        <v>380</v>
      </c>
      <c r="O57" s="20">
        <f t="shared" si="14"/>
        <v>1</v>
      </c>
    </row>
    <row r="58" spans="1:15" ht="30" x14ac:dyDescent="0.25">
      <c r="A58" s="2" t="s">
        <v>33</v>
      </c>
      <c r="B58" s="9" t="s">
        <v>21</v>
      </c>
      <c r="C58" s="21">
        <v>568</v>
      </c>
      <c r="D58" s="21">
        <f t="shared" si="15"/>
        <v>0</v>
      </c>
      <c r="E58" s="21">
        <v>568</v>
      </c>
      <c r="F58" s="21">
        <v>568</v>
      </c>
      <c r="G58" s="21">
        <v>0</v>
      </c>
      <c r="H58" s="21">
        <v>568</v>
      </c>
      <c r="I58" s="28">
        <f>K58</f>
        <v>567.91499999999996</v>
      </c>
      <c r="J58" s="21">
        <v>0</v>
      </c>
      <c r="K58" s="29">
        <v>567.91499999999996</v>
      </c>
      <c r="L58" s="28">
        <f t="shared" si="6"/>
        <v>567.91499999999996</v>
      </c>
      <c r="M58" s="21">
        <v>0</v>
      </c>
      <c r="N58" s="28">
        <f t="shared" si="16"/>
        <v>567.91499999999996</v>
      </c>
      <c r="O58" s="20">
        <f t="shared" si="14"/>
        <v>0.99985035211267603</v>
      </c>
    </row>
    <row r="59" spans="1:15" x14ac:dyDescent="0.25">
      <c r="A59" s="1" t="s">
        <v>34</v>
      </c>
      <c r="B59" s="9" t="s">
        <v>21</v>
      </c>
      <c r="C59" s="21">
        <f t="shared" si="3"/>
        <v>40</v>
      </c>
      <c r="D59" s="21">
        <f t="shared" si="15"/>
        <v>0</v>
      </c>
      <c r="E59" s="21">
        <v>40</v>
      </c>
      <c r="F59" s="21">
        <v>40</v>
      </c>
      <c r="G59" s="21">
        <v>0</v>
      </c>
      <c r="H59" s="21">
        <v>40</v>
      </c>
      <c r="I59" s="21">
        <v>40</v>
      </c>
      <c r="J59" s="21">
        <v>0</v>
      </c>
      <c r="K59" s="25">
        <v>40</v>
      </c>
      <c r="L59" s="21">
        <f t="shared" si="6"/>
        <v>40</v>
      </c>
      <c r="M59" s="21">
        <v>0</v>
      </c>
      <c r="N59" s="21">
        <f t="shared" si="16"/>
        <v>40</v>
      </c>
      <c r="O59" s="20">
        <v>0</v>
      </c>
    </row>
    <row r="60" spans="1:15" x14ac:dyDescent="0.25">
      <c r="A60" s="1" t="s">
        <v>35</v>
      </c>
      <c r="B60" s="9" t="s">
        <v>21</v>
      </c>
      <c r="C60" s="21">
        <f t="shared" si="3"/>
        <v>32</v>
      </c>
      <c r="D60" s="21">
        <f t="shared" si="15"/>
        <v>0</v>
      </c>
      <c r="E60" s="21">
        <v>32</v>
      </c>
      <c r="F60" s="21">
        <v>32</v>
      </c>
      <c r="G60" s="21">
        <v>0</v>
      </c>
      <c r="H60" s="21">
        <v>32</v>
      </c>
      <c r="I60" s="21">
        <f t="shared" si="6"/>
        <v>32</v>
      </c>
      <c r="J60" s="21">
        <v>0</v>
      </c>
      <c r="K60" s="25">
        <v>32</v>
      </c>
      <c r="L60" s="21">
        <f t="shared" si="6"/>
        <v>32</v>
      </c>
      <c r="M60" s="21">
        <v>0</v>
      </c>
      <c r="N60" s="21">
        <f t="shared" si="16"/>
        <v>32</v>
      </c>
      <c r="O60" s="20">
        <f t="shared" si="14"/>
        <v>1</v>
      </c>
    </row>
    <row r="61" spans="1:15" x14ac:dyDescent="0.25">
      <c r="A61" s="1" t="s">
        <v>36</v>
      </c>
      <c r="B61" s="9" t="s">
        <v>21</v>
      </c>
      <c r="C61" s="21">
        <f t="shared" si="3"/>
        <v>93</v>
      </c>
      <c r="D61" s="21">
        <f t="shared" si="15"/>
        <v>0</v>
      </c>
      <c r="E61" s="21">
        <v>93</v>
      </c>
      <c r="F61" s="21">
        <v>93</v>
      </c>
      <c r="G61" s="21">
        <v>0</v>
      </c>
      <c r="H61" s="21">
        <v>93</v>
      </c>
      <c r="I61" s="21">
        <f t="shared" ref="I61:I66" si="17">K61</f>
        <v>18.128540000000001</v>
      </c>
      <c r="J61" s="21">
        <v>0</v>
      </c>
      <c r="K61" s="25">
        <v>18.128540000000001</v>
      </c>
      <c r="L61" s="21">
        <f t="shared" si="6"/>
        <v>18.128540000000001</v>
      </c>
      <c r="M61" s="21">
        <v>0</v>
      </c>
      <c r="N61" s="21">
        <f t="shared" si="16"/>
        <v>18.128540000000001</v>
      </c>
      <c r="O61" s="20">
        <f t="shared" si="14"/>
        <v>0.19493053763440862</v>
      </c>
    </row>
    <row r="62" spans="1:15" x14ac:dyDescent="0.25">
      <c r="A62" s="1" t="s">
        <v>37</v>
      </c>
      <c r="B62" s="9" t="s">
        <v>21</v>
      </c>
      <c r="C62" s="21">
        <f t="shared" si="3"/>
        <v>63</v>
      </c>
      <c r="D62" s="21">
        <f t="shared" si="15"/>
        <v>0</v>
      </c>
      <c r="E62" s="21">
        <v>63</v>
      </c>
      <c r="F62" s="21">
        <v>63</v>
      </c>
      <c r="G62" s="21">
        <v>0</v>
      </c>
      <c r="H62" s="21">
        <v>63</v>
      </c>
      <c r="I62" s="21">
        <f t="shared" si="17"/>
        <v>62.132759999999998</v>
      </c>
      <c r="J62" s="21">
        <v>0</v>
      </c>
      <c r="K62" s="25">
        <v>62.132759999999998</v>
      </c>
      <c r="L62" s="21">
        <f t="shared" si="6"/>
        <v>62.132759999999998</v>
      </c>
      <c r="M62" s="21">
        <v>0</v>
      </c>
      <c r="N62" s="21">
        <f t="shared" si="16"/>
        <v>62.132759999999998</v>
      </c>
      <c r="O62" s="20">
        <f t="shared" si="14"/>
        <v>0.98623428571428573</v>
      </c>
    </row>
    <row r="63" spans="1:15" x14ac:dyDescent="0.25">
      <c r="A63" s="1" t="s">
        <v>38</v>
      </c>
      <c r="B63" s="9" t="s">
        <v>21</v>
      </c>
      <c r="C63" s="21">
        <f t="shared" si="3"/>
        <v>151.1</v>
      </c>
      <c r="D63" s="21">
        <f t="shared" si="15"/>
        <v>0</v>
      </c>
      <c r="E63" s="21">
        <v>151.1</v>
      </c>
      <c r="F63" s="21">
        <v>151.1</v>
      </c>
      <c r="G63" s="21">
        <v>0</v>
      </c>
      <c r="H63" s="21">
        <v>151.1</v>
      </c>
      <c r="I63" s="21">
        <f t="shared" si="17"/>
        <v>136.36034000000001</v>
      </c>
      <c r="J63" s="21">
        <v>0</v>
      </c>
      <c r="K63" s="25">
        <v>136.36034000000001</v>
      </c>
      <c r="L63" s="21">
        <f t="shared" si="6"/>
        <v>136.36034000000001</v>
      </c>
      <c r="M63" s="21">
        <v>0</v>
      </c>
      <c r="N63" s="21">
        <f t="shared" si="16"/>
        <v>136.36034000000001</v>
      </c>
      <c r="O63" s="20">
        <f t="shared" si="14"/>
        <v>0.9024509596293846</v>
      </c>
    </row>
    <row r="64" spans="1:15" x14ac:dyDescent="0.25">
      <c r="A64" s="1" t="s">
        <v>39</v>
      </c>
      <c r="B64" s="9" t="s">
        <v>21</v>
      </c>
      <c r="C64" s="21">
        <f t="shared" si="3"/>
        <v>65</v>
      </c>
      <c r="D64" s="21">
        <f t="shared" si="15"/>
        <v>0</v>
      </c>
      <c r="E64" s="21">
        <v>65</v>
      </c>
      <c r="F64" s="21">
        <v>65</v>
      </c>
      <c r="G64" s="21">
        <v>0</v>
      </c>
      <c r="H64" s="21">
        <v>65</v>
      </c>
      <c r="I64" s="21">
        <f t="shared" si="17"/>
        <v>64.963040000000007</v>
      </c>
      <c r="J64" s="21">
        <v>0</v>
      </c>
      <c r="K64" s="25">
        <v>64.963040000000007</v>
      </c>
      <c r="L64" s="21">
        <f t="shared" si="6"/>
        <v>64.963040000000007</v>
      </c>
      <c r="M64" s="21">
        <v>0</v>
      </c>
      <c r="N64" s="21">
        <f t="shared" si="16"/>
        <v>64.963040000000007</v>
      </c>
      <c r="O64" s="20">
        <v>1</v>
      </c>
    </row>
    <row r="65" spans="1:15" x14ac:dyDescent="0.25">
      <c r="A65" s="1" t="s">
        <v>40</v>
      </c>
      <c r="B65" s="9" t="s">
        <v>21</v>
      </c>
      <c r="C65" s="21">
        <f t="shared" si="3"/>
        <v>27</v>
      </c>
      <c r="D65" s="21">
        <f t="shared" si="15"/>
        <v>0</v>
      </c>
      <c r="E65" s="21">
        <v>27</v>
      </c>
      <c r="F65" s="21">
        <v>27</v>
      </c>
      <c r="G65" s="21">
        <v>0</v>
      </c>
      <c r="H65" s="21">
        <v>27</v>
      </c>
      <c r="I65" s="21">
        <f t="shared" si="17"/>
        <v>14.63186</v>
      </c>
      <c r="J65" s="21">
        <v>0</v>
      </c>
      <c r="K65" s="25">
        <v>14.63186</v>
      </c>
      <c r="L65" s="21">
        <f t="shared" si="6"/>
        <v>14.63186</v>
      </c>
      <c r="M65" s="21">
        <v>0</v>
      </c>
      <c r="N65" s="21">
        <f t="shared" si="16"/>
        <v>14.63186</v>
      </c>
      <c r="O65" s="20">
        <f t="shared" si="14"/>
        <v>0.5419207407407407</v>
      </c>
    </row>
    <row r="66" spans="1:15" x14ac:dyDescent="0.25">
      <c r="A66" s="2" t="s">
        <v>41</v>
      </c>
      <c r="B66" s="9" t="s">
        <v>21</v>
      </c>
      <c r="C66" s="21">
        <f t="shared" si="3"/>
        <v>63</v>
      </c>
      <c r="D66" s="21">
        <f t="shared" si="15"/>
        <v>0</v>
      </c>
      <c r="E66" s="21">
        <v>63</v>
      </c>
      <c r="F66" s="21">
        <v>63</v>
      </c>
      <c r="G66" s="21">
        <v>0</v>
      </c>
      <c r="H66" s="21">
        <v>63</v>
      </c>
      <c r="I66" s="21">
        <f t="shared" si="17"/>
        <v>62.631340000000002</v>
      </c>
      <c r="J66" s="21">
        <v>0</v>
      </c>
      <c r="K66" s="25">
        <v>62.631340000000002</v>
      </c>
      <c r="L66" s="21">
        <f t="shared" si="6"/>
        <v>62.631340000000002</v>
      </c>
      <c r="M66" s="21">
        <v>0</v>
      </c>
      <c r="N66" s="21">
        <f t="shared" si="16"/>
        <v>62.631340000000002</v>
      </c>
      <c r="O66" s="20">
        <v>0.999</v>
      </c>
    </row>
    <row r="67" spans="1:15" x14ac:dyDescent="0.25">
      <c r="A67" s="3" t="s">
        <v>43</v>
      </c>
      <c r="B67" s="9"/>
      <c r="C67" s="21">
        <f t="shared" si="3"/>
        <v>33.4</v>
      </c>
      <c r="D67" s="21">
        <f t="shared" si="15"/>
        <v>0</v>
      </c>
      <c r="E67" s="21">
        <v>33.4</v>
      </c>
      <c r="F67" s="21">
        <v>33.4</v>
      </c>
      <c r="G67" s="21">
        <v>0</v>
      </c>
      <c r="H67" s="21">
        <v>33.4</v>
      </c>
      <c r="I67" s="21">
        <f t="shared" si="6"/>
        <v>0</v>
      </c>
      <c r="J67" s="21">
        <v>0</v>
      </c>
      <c r="K67" s="25">
        <f t="shared" si="6"/>
        <v>0</v>
      </c>
      <c r="L67" s="21">
        <f t="shared" si="6"/>
        <v>0</v>
      </c>
      <c r="M67" s="21">
        <v>0</v>
      </c>
      <c r="N67" s="21">
        <v>0</v>
      </c>
      <c r="O67" s="20">
        <v>0</v>
      </c>
    </row>
    <row r="68" spans="1:15" ht="96" customHeight="1" x14ac:dyDescent="0.25">
      <c r="A68" s="10" t="s">
        <v>17</v>
      </c>
      <c r="B68" s="10" t="s">
        <v>22</v>
      </c>
      <c r="C68" s="19">
        <f t="shared" si="3"/>
        <v>3430</v>
      </c>
      <c r="D68" s="19">
        <v>0</v>
      </c>
      <c r="E68" s="19">
        <v>3430</v>
      </c>
      <c r="F68" s="19">
        <v>3430</v>
      </c>
      <c r="G68" s="19">
        <v>0</v>
      </c>
      <c r="H68" s="19">
        <v>3430</v>
      </c>
      <c r="I68" s="19">
        <f>K68</f>
        <v>1787.8132800000001</v>
      </c>
      <c r="J68" s="19">
        <v>0</v>
      </c>
      <c r="K68" s="24">
        <v>1787.8132800000001</v>
      </c>
      <c r="L68" s="19">
        <f t="shared" si="8"/>
        <v>1787.8132800000001</v>
      </c>
      <c r="M68" s="19">
        <f t="shared" ref="M68" si="18">J68</f>
        <v>0</v>
      </c>
      <c r="N68" s="19">
        <f>K68</f>
        <v>1787.8132800000001</v>
      </c>
      <c r="O68" s="20">
        <f t="shared" si="14"/>
        <v>0.52122836151603502</v>
      </c>
    </row>
    <row r="69" spans="1:15" ht="49.5" customHeight="1" x14ac:dyDescent="0.25">
      <c r="A69" s="10" t="s">
        <v>18</v>
      </c>
      <c r="B69" s="10" t="s">
        <v>23</v>
      </c>
      <c r="C69" s="19">
        <f t="shared" si="3"/>
        <v>200</v>
      </c>
      <c r="D69" s="19">
        <v>0</v>
      </c>
      <c r="E69" s="19">
        <v>200</v>
      </c>
      <c r="F69" s="19">
        <v>200</v>
      </c>
      <c r="G69" s="19">
        <v>0</v>
      </c>
      <c r="H69" s="19">
        <v>200</v>
      </c>
      <c r="I69" s="19">
        <f t="shared" si="6"/>
        <v>0</v>
      </c>
      <c r="J69" s="19">
        <v>0</v>
      </c>
      <c r="K69" s="24">
        <v>0</v>
      </c>
      <c r="L69" s="19">
        <f t="shared" si="8"/>
        <v>0</v>
      </c>
      <c r="M69" s="19">
        <v>0</v>
      </c>
      <c r="N69" s="19">
        <v>0</v>
      </c>
      <c r="O69" s="20">
        <v>0</v>
      </c>
    </row>
    <row r="70" spans="1:15" ht="118.5" customHeight="1" x14ac:dyDescent="0.25">
      <c r="A70" s="10" t="s">
        <v>46</v>
      </c>
      <c r="B70" s="10"/>
      <c r="C70" s="19">
        <f t="shared" si="3"/>
        <v>4208</v>
      </c>
      <c r="D70" s="19">
        <v>0</v>
      </c>
      <c r="E70" s="19">
        <v>4208</v>
      </c>
      <c r="F70" s="19">
        <v>4208</v>
      </c>
      <c r="G70" s="19">
        <v>0</v>
      </c>
      <c r="H70" s="19">
        <v>4208</v>
      </c>
      <c r="I70" s="19">
        <f>K70</f>
        <v>4186.96</v>
      </c>
      <c r="J70" s="19">
        <v>0</v>
      </c>
      <c r="K70" s="24">
        <v>4186.96</v>
      </c>
      <c r="L70" s="19">
        <f>N70</f>
        <v>4186.96</v>
      </c>
      <c r="M70" s="19">
        <v>0</v>
      </c>
      <c r="N70" s="19">
        <f>K70</f>
        <v>4186.96</v>
      </c>
      <c r="O70" s="20">
        <v>0.995</v>
      </c>
    </row>
    <row r="71" spans="1:15" ht="57" customHeight="1" x14ac:dyDescent="0.25">
      <c r="A71" s="10" t="s">
        <v>50</v>
      </c>
      <c r="B71" s="10" t="s">
        <v>49</v>
      </c>
      <c r="C71" s="19">
        <f t="shared" si="3"/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f t="shared" si="6"/>
        <v>0</v>
      </c>
      <c r="J71" s="19">
        <v>0</v>
      </c>
      <c r="K71" s="24">
        <v>0</v>
      </c>
      <c r="L71" s="19">
        <f t="shared" si="8"/>
        <v>0</v>
      </c>
      <c r="M71" s="19">
        <v>0</v>
      </c>
      <c r="N71" s="19">
        <v>0</v>
      </c>
      <c r="O71" s="20">
        <v>0</v>
      </c>
    </row>
    <row r="72" spans="1:15" ht="140.25" customHeight="1" x14ac:dyDescent="0.25">
      <c r="A72" s="4" t="s">
        <v>51</v>
      </c>
      <c r="B72" s="9"/>
      <c r="C72" s="19">
        <f t="shared" si="3"/>
        <v>51</v>
      </c>
      <c r="D72" s="19">
        <f t="shared" ref="D72:N72" si="19">D73</f>
        <v>0</v>
      </c>
      <c r="E72" s="19">
        <f t="shared" si="19"/>
        <v>51</v>
      </c>
      <c r="F72" s="19">
        <f t="shared" si="19"/>
        <v>51</v>
      </c>
      <c r="G72" s="19">
        <f t="shared" si="19"/>
        <v>0</v>
      </c>
      <c r="H72" s="19">
        <f t="shared" si="19"/>
        <v>51</v>
      </c>
      <c r="I72" s="19">
        <f t="shared" si="6"/>
        <v>51</v>
      </c>
      <c r="J72" s="19">
        <f t="shared" si="19"/>
        <v>0</v>
      </c>
      <c r="K72" s="24">
        <f>K73</f>
        <v>51</v>
      </c>
      <c r="L72" s="19">
        <f t="shared" si="8"/>
        <v>51</v>
      </c>
      <c r="M72" s="19">
        <f t="shared" si="19"/>
        <v>0</v>
      </c>
      <c r="N72" s="19">
        <f t="shared" si="19"/>
        <v>51</v>
      </c>
      <c r="O72" s="20">
        <f t="shared" ref="O72:O73" si="20">I72/F72</f>
        <v>1</v>
      </c>
    </row>
    <row r="73" spans="1:15" ht="51" customHeight="1" x14ac:dyDescent="0.25">
      <c r="A73" s="2" t="s">
        <v>39</v>
      </c>
      <c r="B73" s="9"/>
      <c r="C73" s="21">
        <f t="shared" si="3"/>
        <v>51</v>
      </c>
      <c r="D73" s="21">
        <v>0</v>
      </c>
      <c r="E73" s="21">
        <v>51</v>
      </c>
      <c r="F73" s="21">
        <v>51</v>
      </c>
      <c r="G73" s="21">
        <v>0</v>
      </c>
      <c r="H73" s="21">
        <v>51</v>
      </c>
      <c r="I73" s="21">
        <f t="shared" si="6"/>
        <v>51</v>
      </c>
      <c r="J73" s="21">
        <v>0</v>
      </c>
      <c r="K73" s="25">
        <v>51</v>
      </c>
      <c r="L73" s="21">
        <f t="shared" si="8"/>
        <v>51</v>
      </c>
      <c r="M73" s="21">
        <v>0</v>
      </c>
      <c r="N73" s="21">
        <v>51</v>
      </c>
      <c r="O73" s="20">
        <f t="shared" si="20"/>
        <v>1</v>
      </c>
    </row>
    <row r="74" spans="1:15" ht="75" customHeight="1" x14ac:dyDescent="0.25">
      <c r="A74" s="4" t="s">
        <v>55</v>
      </c>
      <c r="B74" s="10"/>
      <c r="C74" s="19">
        <v>2295.8000000000002</v>
      </c>
      <c r="D74" s="19">
        <f t="shared" ref="D74:M74" si="21">SUM(D75:D77)</f>
        <v>0</v>
      </c>
      <c r="E74" s="19">
        <v>2295.8000000000002</v>
      </c>
      <c r="F74" s="19">
        <v>2295.8000000000002</v>
      </c>
      <c r="G74" s="19">
        <f t="shared" si="21"/>
        <v>0</v>
      </c>
      <c r="H74" s="19">
        <v>2295.8000000000002</v>
      </c>
      <c r="I74" s="19">
        <f>K74</f>
        <v>2295.7097699999999</v>
      </c>
      <c r="J74" s="19">
        <f t="shared" si="21"/>
        <v>0</v>
      </c>
      <c r="K74" s="24">
        <v>2295.7097699999999</v>
      </c>
      <c r="L74" s="19">
        <f>N74</f>
        <v>2295.7097699999999</v>
      </c>
      <c r="M74" s="19">
        <f t="shared" si="21"/>
        <v>0</v>
      </c>
      <c r="N74" s="19">
        <f>K74</f>
        <v>2295.7097699999999</v>
      </c>
      <c r="O74" s="20">
        <v>1</v>
      </c>
    </row>
    <row r="75" spans="1:15" ht="51" customHeight="1" x14ac:dyDescent="0.25">
      <c r="A75" s="2" t="s">
        <v>41</v>
      </c>
      <c r="B75" s="9"/>
      <c r="C75" s="21">
        <v>515.20000000000005</v>
      </c>
      <c r="D75" s="21">
        <v>0</v>
      </c>
      <c r="E75" s="21">
        <v>515.20000000000005</v>
      </c>
      <c r="F75" s="21">
        <v>515.20000000000005</v>
      </c>
      <c r="G75" s="21">
        <v>0</v>
      </c>
      <c r="H75" s="21">
        <v>515.20000000000005</v>
      </c>
      <c r="I75" s="21">
        <v>515.20000000000005</v>
      </c>
      <c r="J75" s="21">
        <v>0</v>
      </c>
      <c r="K75" s="25">
        <v>515.20000000000005</v>
      </c>
      <c r="L75" s="21">
        <v>515.20000000000005</v>
      </c>
      <c r="M75" s="21">
        <v>0</v>
      </c>
      <c r="N75" s="21">
        <v>515.20000000000005</v>
      </c>
      <c r="O75" s="20">
        <v>1</v>
      </c>
    </row>
    <row r="76" spans="1:15" ht="51" customHeight="1" x14ac:dyDescent="0.25">
      <c r="A76" s="2" t="s">
        <v>31</v>
      </c>
      <c r="B76" s="9"/>
      <c r="C76" s="21">
        <v>482</v>
      </c>
      <c r="D76" s="21">
        <v>0</v>
      </c>
      <c r="E76" s="21">
        <v>482</v>
      </c>
      <c r="F76" s="21">
        <v>482</v>
      </c>
      <c r="G76" s="21">
        <v>0</v>
      </c>
      <c r="H76" s="21">
        <v>482</v>
      </c>
      <c r="I76" s="21">
        <v>482</v>
      </c>
      <c r="J76" s="21">
        <v>0</v>
      </c>
      <c r="K76" s="25">
        <v>482</v>
      </c>
      <c r="L76" s="21">
        <v>482</v>
      </c>
      <c r="M76" s="21">
        <v>0</v>
      </c>
      <c r="N76" s="21">
        <v>482</v>
      </c>
      <c r="O76" s="20">
        <v>1</v>
      </c>
    </row>
    <row r="77" spans="1:15" ht="51" customHeight="1" x14ac:dyDescent="0.25">
      <c r="A77" s="2" t="s">
        <v>56</v>
      </c>
      <c r="B77" s="9"/>
      <c r="C77" s="21">
        <v>1298.5999999999999</v>
      </c>
      <c r="D77" s="21">
        <v>0</v>
      </c>
      <c r="E77" s="21">
        <v>1298.5999999999999</v>
      </c>
      <c r="F77" s="21">
        <v>1298.5999999999999</v>
      </c>
      <c r="G77" s="21">
        <v>0</v>
      </c>
      <c r="H77" s="21">
        <v>1298.5999999999999</v>
      </c>
      <c r="I77" s="21">
        <v>1298.5999999999999</v>
      </c>
      <c r="J77" s="21">
        <v>0</v>
      </c>
      <c r="K77" s="25">
        <v>1298.5999999999999</v>
      </c>
      <c r="L77" s="21">
        <v>1298.5999999999999</v>
      </c>
      <c r="M77" s="21">
        <v>0</v>
      </c>
      <c r="N77" s="21">
        <v>1298.5999999999999</v>
      </c>
      <c r="O77" s="20">
        <v>1</v>
      </c>
    </row>
    <row r="78" spans="1:15" ht="51" hidden="1" customHeight="1" x14ac:dyDescent="0.25">
      <c r="A78" s="2"/>
      <c r="B78" s="9"/>
      <c r="C78" s="19">
        <f t="shared" si="3"/>
        <v>0</v>
      </c>
      <c r="D78" s="21"/>
      <c r="E78" s="21"/>
      <c r="F78" s="21"/>
      <c r="G78" s="19"/>
      <c r="H78" s="21"/>
      <c r="I78" s="19">
        <f t="shared" si="6"/>
        <v>0</v>
      </c>
      <c r="J78" s="19"/>
      <c r="K78" s="24"/>
      <c r="L78" s="19">
        <f t="shared" si="8"/>
        <v>0</v>
      </c>
      <c r="M78" s="19"/>
      <c r="N78" s="19"/>
      <c r="O78" s="20"/>
    </row>
    <row r="79" spans="1:15" ht="109.5" customHeight="1" x14ac:dyDescent="0.25">
      <c r="A79" s="4" t="s">
        <v>53</v>
      </c>
      <c r="B79" s="9"/>
      <c r="C79" s="19">
        <f t="shared" ref="C79:C84" si="22">D79+E79</f>
        <v>824.4</v>
      </c>
      <c r="D79" s="19">
        <f t="shared" ref="D79:M79" si="23">SUM(D80:D83)</f>
        <v>0</v>
      </c>
      <c r="E79" s="19">
        <f t="shared" si="23"/>
        <v>824.4</v>
      </c>
      <c r="F79" s="19">
        <f t="shared" ref="F79" si="24">SUM(F80:F83)</f>
        <v>824.4</v>
      </c>
      <c r="G79" s="19">
        <f t="shared" si="23"/>
        <v>0</v>
      </c>
      <c r="H79" s="19">
        <f t="shared" ref="H79" si="25">SUM(H80:H83)</f>
        <v>824.4</v>
      </c>
      <c r="I79" s="19">
        <f>SUM(I80:I83)</f>
        <v>514.54953</v>
      </c>
      <c r="J79" s="19">
        <f t="shared" si="23"/>
        <v>0</v>
      </c>
      <c r="K79" s="24">
        <f>SUM(K80:K83)</f>
        <v>514.54953</v>
      </c>
      <c r="L79" s="19">
        <f>SUM(L80:L83)</f>
        <v>514.54953</v>
      </c>
      <c r="M79" s="19">
        <f t="shared" si="23"/>
        <v>0</v>
      </c>
      <c r="N79" s="19">
        <f>SUM(N80:N83)</f>
        <v>514.54953</v>
      </c>
      <c r="O79" s="20">
        <f t="shared" ref="O79" si="26">I79/F79</f>
        <v>0.62415032751091704</v>
      </c>
    </row>
    <row r="80" spans="1:15" ht="51" customHeight="1" x14ac:dyDescent="0.25">
      <c r="A80" s="15" t="s">
        <v>25</v>
      </c>
      <c r="B80" s="9"/>
      <c r="C80" s="21">
        <f t="shared" si="22"/>
        <v>75</v>
      </c>
      <c r="D80" s="21">
        <v>0</v>
      </c>
      <c r="E80" s="21">
        <v>75</v>
      </c>
      <c r="F80" s="21">
        <v>75</v>
      </c>
      <c r="G80" s="21">
        <v>0</v>
      </c>
      <c r="H80" s="21">
        <v>75</v>
      </c>
      <c r="I80" s="21">
        <f t="shared" ref="I80:L81" si="27">J80+K80</f>
        <v>0</v>
      </c>
      <c r="J80" s="21">
        <v>0</v>
      </c>
      <c r="K80" s="25">
        <f t="shared" si="27"/>
        <v>0</v>
      </c>
      <c r="L80" s="21">
        <f t="shared" si="27"/>
        <v>0</v>
      </c>
      <c r="M80" s="21">
        <v>0</v>
      </c>
      <c r="N80" s="21">
        <v>0</v>
      </c>
      <c r="O80" s="20">
        <v>0</v>
      </c>
    </row>
    <row r="81" spans="1:15" ht="51" customHeight="1" x14ac:dyDescent="0.25">
      <c r="A81" s="15" t="s">
        <v>29</v>
      </c>
      <c r="B81" s="9"/>
      <c r="C81" s="21">
        <f t="shared" si="22"/>
        <v>17.5</v>
      </c>
      <c r="D81" s="21">
        <v>0</v>
      </c>
      <c r="E81" s="21">
        <v>17.5</v>
      </c>
      <c r="F81" s="21">
        <v>17.5</v>
      </c>
      <c r="G81" s="21">
        <v>0</v>
      </c>
      <c r="H81" s="21">
        <v>17.5</v>
      </c>
      <c r="I81" s="21">
        <f t="shared" si="27"/>
        <v>17.5</v>
      </c>
      <c r="J81" s="21">
        <v>0</v>
      </c>
      <c r="K81" s="25">
        <v>17.5</v>
      </c>
      <c r="L81" s="21">
        <f t="shared" si="27"/>
        <v>17.5</v>
      </c>
      <c r="M81" s="21">
        <v>0</v>
      </c>
      <c r="N81" s="21">
        <v>17.5</v>
      </c>
      <c r="O81" s="20">
        <f t="shared" ref="O81:O82" si="28">I81/F81</f>
        <v>1</v>
      </c>
    </row>
    <row r="82" spans="1:15" ht="51" customHeight="1" x14ac:dyDescent="0.25">
      <c r="A82" s="15" t="s">
        <v>31</v>
      </c>
      <c r="B82" s="9"/>
      <c r="C82" s="21">
        <f t="shared" si="22"/>
        <v>531.9</v>
      </c>
      <c r="D82" s="21">
        <v>0</v>
      </c>
      <c r="E82" s="21">
        <v>531.9</v>
      </c>
      <c r="F82" s="21">
        <v>531.9</v>
      </c>
      <c r="G82" s="21">
        <v>0</v>
      </c>
      <c r="H82" s="21">
        <v>531.9</v>
      </c>
      <c r="I82" s="21">
        <f>K82</f>
        <v>427.04953</v>
      </c>
      <c r="J82" s="21">
        <v>0</v>
      </c>
      <c r="K82" s="25">
        <v>427.04953</v>
      </c>
      <c r="L82" s="21">
        <f>N82</f>
        <v>427.04953</v>
      </c>
      <c r="M82" s="21">
        <v>0</v>
      </c>
      <c r="N82" s="21">
        <f>K82</f>
        <v>427.04953</v>
      </c>
      <c r="O82" s="20">
        <f t="shared" si="28"/>
        <v>0.80287559691671373</v>
      </c>
    </row>
    <row r="83" spans="1:15" ht="51" customHeight="1" x14ac:dyDescent="0.25">
      <c r="A83" s="15" t="s">
        <v>32</v>
      </c>
      <c r="B83" s="9"/>
      <c r="C83" s="21">
        <f t="shared" si="22"/>
        <v>200</v>
      </c>
      <c r="D83" s="21">
        <v>0</v>
      </c>
      <c r="E83" s="21">
        <v>200</v>
      </c>
      <c r="F83" s="21">
        <v>200</v>
      </c>
      <c r="G83" s="21">
        <v>0</v>
      </c>
      <c r="H83" s="21">
        <v>200</v>
      </c>
      <c r="I83" s="21">
        <v>70</v>
      </c>
      <c r="J83" s="21">
        <v>0</v>
      </c>
      <c r="K83" s="25">
        <v>70</v>
      </c>
      <c r="L83" s="21">
        <v>70</v>
      </c>
      <c r="M83" s="21">
        <v>0</v>
      </c>
      <c r="N83" s="21">
        <v>70</v>
      </c>
      <c r="O83" s="20">
        <v>0.35</v>
      </c>
    </row>
    <row r="84" spans="1:15" ht="119.25" customHeight="1" x14ac:dyDescent="0.25">
      <c r="A84" s="2" t="s">
        <v>54</v>
      </c>
      <c r="B84" s="9"/>
      <c r="C84" s="19">
        <f t="shared" si="22"/>
        <v>80.8</v>
      </c>
      <c r="D84" s="19">
        <v>0</v>
      </c>
      <c r="E84" s="19">
        <v>80.8</v>
      </c>
      <c r="F84" s="19">
        <v>80.8</v>
      </c>
      <c r="G84" s="19">
        <v>0</v>
      </c>
      <c r="H84" s="19">
        <v>80.8</v>
      </c>
      <c r="I84" s="19">
        <v>39</v>
      </c>
      <c r="J84" s="19">
        <v>0</v>
      </c>
      <c r="K84" s="24">
        <v>39</v>
      </c>
      <c r="L84" s="19">
        <v>39</v>
      </c>
      <c r="M84" s="19">
        <v>0</v>
      </c>
      <c r="N84" s="19">
        <v>39</v>
      </c>
      <c r="O84" s="20">
        <v>0.48299999999999998</v>
      </c>
    </row>
    <row r="85" spans="1:15" ht="119.25" customHeight="1" x14ac:dyDescent="0.25">
      <c r="A85" s="4" t="s">
        <v>60</v>
      </c>
      <c r="B85" s="9"/>
      <c r="C85" s="19">
        <v>1185.0999999999999</v>
      </c>
      <c r="D85" s="19">
        <v>0</v>
      </c>
      <c r="E85" s="19">
        <v>1185.0999999999999</v>
      </c>
      <c r="F85" s="19">
        <v>1185.0999999999999</v>
      </c>
      <c r="G85" s="19">
        <v>0</v>
      </c>
      <c r="H85" s="19">
        <v>1185.0999999999999</v>
      </c>
      <c r="I85" s="19">
        <f>K85</f>
        <v>1185.05646</v>
      </c>
      <c r="J85" s="19">
        <v>0</v>
      </c>
      <c r="K85" s="24">
        <v>1185.05646</v>
      </c>
      <c r="L85" s="19">
        <f>N85</f>
        <v>1185.05646</v>
      </c>
      <c r="M85" s="19">
        <v>0</v>
      </c>
      <c r="N85" s="19">
        <f>K85</f>
        <v>1185.05646</v>
      </c>
      <c r="O85" s="20">
        <v>1</v>
      </c>
    </row>
    <row r="86" spans="1:15" ht="114.75" x14ac:dyDescent="0.25">
      <c r="A86" s="11" t="s">
        <v>47</v>
      </c>
      <c r="B86" s="16"/>
      <c r="C86" s="19">
        <v>1310.4000000000001</v>
      </c>
      <c r="D86" s="22">
        <f t="shared" ref="D86:M86" si="29">D87</f>
        <v>0</v>
      </c>
      <c r="E86" s="22">
        <v>1310.4000000000001</v>
      </c>
      <c r="F86" s="22">
        <v>1310.4000000000001</v>
      </c>
      <c r="G86" s="22">
        <f t="shared" si="29"/>
        <v>0</v>
      </c>
      <c r="H86" s="22">
        <v>1310.4000000000001</v>
      </c>
      <c r="I86" s="22">
        <f>K86</f>
        <v>1310.3994</v>
      </c>
      <c r="J86" s="22">
        <f t="shared" si="29"/>
        <v>0</v>
      </c>
      <c r="K86" s="26">
        <f>K87</f>
        <v>1310.3994</v>
      </c>
      <c r="L86" s="22">
        <f>N86</f>
        <v>1310.3994</v>
      </c>
      <c r="M86" s="22">
        <f t="shared" si="29"/>
        <v>0</v>
      </c>
      <c r="N86" s="22">
        <f>N87</f>
        <v>1310.3994</v>
      </c>
      <c r="O86" s="20">
        <f t="shared" ref="O86:O87" si="30">I86/F86</f>
        <v>0.99999954212454212</v>
      </c>
    </row>
    <row r="87" spans="1:15" ht="28.5" customHeight="1" x14ac:dyDescent="0.25">
      <c r="A87" s="17" t="s">
        <v>48</v>
      </c>
      <c r="B87" s="13">
        <v>3403103300089220</v>
      </c>
      <c r="C87" s="21">
        <v>1310.4000000000001</v>
      </c>
      <c r="D87" s="21">
        <v>0</v>
      </c>
      <c r="E87" s="23">
        <v>1310.4000000000001</v>
      </c>
      <c r="F87" s="23">
        <v>1310.4000000000001</v>
      </c>
      <c r="G87" s="21">
        <v>0</v>
      </c>
      <c r="H87" s="23">
        <v>1310.4000000000001</v>
      </c>
      <c r="I87" s="23">
        <f>K87</f>
        <v>1310.3994</v>
      </c>
      <c r="J87" s="21">
        <v>0</v>
      </c>
      <c r="K87" s="27">
        <v>1310.3994</v>
      </c>
      <c r="L87" s="23">
        <f>N87</f>
        <v>1310.3994</v>
      </c>
      <c r="M87" s="21">
        <v>0</v>
      </c>
      <c r="N87" s="23">
        <f>K87</f>
        <v>1310.3994</v>
      </c>
      <c r="O87" s="20">
        <f t="shared" si="30"/>
        <v>0.99999954212454212</v>
      </c>
    </row>
    <row r="88" spans="1:15" x14ac:dyDescent="0.25">
      <c r="I88" s="18"/>
      <c r="J88" s="18"/>
      <c r="K88" s="18"/>
    </row>
  </sheetData>
  <mergeCells count="21">
    <mergeCell ref="A1:O1"/>
    <mergeCell ref="A2:O2"/>
    <mergeCell ref="A3:O3"/>
    <mergeCell ref="A4:O4"/>
    <mergeCell ref="A5:O5"/>
    <mergeCell ref="A6:O6"/>
    <mergeCell ref="I9:I10"/>
    <mergeCell ref="J9:K9"/>
    <mergeCell ref="L9:L10"/>
    <mergeCell ref="M9:N9"/>
    <mergeCell ref="I8:K8"/>
    <mergeCell ref="L8:N8"/>
    <mergeCell ref="A8:A10"/>
    <mergeCell ref="F8:H8"/>
    <mergeCell ref="D9:E9"/>
    <mergeCell ref="F9:F10"/>
    <mergeCell ref="G9:H9"/>
    <mergeCell ref="B8:B10"/>
    <mergeCell ref="O8:O10"/>
    <mergeCell ref="C9:C10"/>
    <mergeCell ref="C8:E8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M16"/>
  <sheetViews>
    <sheetView tabSelected="1" view="pageBreakPreview" zoomScale="90" zoomScaleNormal="100" zoomScaleSheetLayoutView="90" workbookViewId="0">
      <selection activeCell="J7" sqref="J7"/>
    </sheetView>
  </sheetViews>
  <sheetFormatPr defaultRowHeight="15.75" x14ac:dyDescent="0.25"/>
  <cols>
    <col min="1" max="1" width="6.5703125" style="33" customWidth="1"/>
    <col min="2" max="2" width="35.28515625" style="33" customWidth="1"/>
    <col min="3" max="3" width="14" style="33" hidden="1" customWidth="1"/>
    <col min="4" max="4" width="11.42578125" style="33" hidden="1" customWidth="1"/>
    <col min="5" max="5" width="21.7109375" style="33" customWidth="1"/>
    <col min="6" max="6" width="18.28515625" style="33" customWidth="1"/>
    <col min="7" max="7" width="14.85546875" style="33" customWidth="1"/>
    <col min="8" max="8" width="19.5703125" style="33" customWidth="1"/>
    <col min="9" max="9" width="13.7109375" style="33" customWidth="1"/>
    <col min="10" max="10" width="14.7109375" style="33" customWidth="1"/>
    <col min="11" max="12" width="14.140625" style="33" customWidth="1"/>
    <col min="13" max="13" width="15.140625" style="33" customWidth="1"/>
    <col min="14" max="255" width="9.140625" style="33"/>
    <col min="256" max="256" width="6.5703125" style="33" customWidth="1"/>
    <col min="257" max="257" width="35.28515625" style="33" customWidth="1"/>
    <col min="258" max="258" width="14" style="33" customWidth="1"/>
    <col min="259" max="259" width="11.42578125" style="33" customWidth="1"/>
    <col min="260" max="260" width="21.7109375" style="33" customWidth="1"/>
    <col min="261" max="261" width="13.7109375" style="33" customWidth="1"/>
    <col min="262" max="262" width="14.85546875" style="33" customWidth="1"/>
    <col min="263" max="263" width="19.5703125" style="33" customWidth="1"/>
    <col min="264" max="264" width="13.7109375" style="33" customWidth="1"/>
    <col min="265" max="265" width="14.7109375" style="33" customWidth="1"/>
    <col min="266" max="267" width="14.140625" style="33" customWidth="1"/>
    <col min="268" max="268" width="15.140625" style="33" customWidth="1"/>
    <col min="269" max="269" width="21.5703125" style="33" customWidth="1"/>
    <col min="270" max="511" width="9.140625" style="33"/>
    <col min="512" max="512" width="6.5703125" style="33" customWidth="1"/>
    <col min="513" max="513" width="35.28515625" style="33" customWidth="1"/>
    <col min="514" max="514" width="14" style="33" customWidth="1"/>
    <col min="515" max="515" width="11.42578125" style="33" customWidth="1"/>
    <col min="516" max="516" width="21.7109375" style="33" customWidth="1"/>
    <col min="517" max="517" width="13.7109375" style="33" customWidth="1"/>
    <col min="518" max="518" width="14.85546875" style="33" customWidth="1"/>
    <col min="519" max="519" width="19.5703125" style="33" customWidth="1"/>
    <col min="520" max="520" width="13.7109375" style="33" customWidth="1"/>
    <col min="521" max="521" width="14.7109375" style="33" customWidth="1"/>
    <col min="522" max="523" width="14.140625" style="33" customWidth="1"/>
    <col min="524" max="524" width="15.140625" style="33" customWidth="1"/>
    <col min="525" max="525" width="21.5703125" style="33" customWidth="1"/>
    <col min="526" max="767" width="9.140625" style="33"/>
    <col min="768" max="768" width="6.5703125" style="33" customWidth="1"/>
    <col min="769" max="769" width="35.28515625" style="33" customWidth="1"/>
    <col min="770" max="770" width="14" style="33" customWidth="1"/>
    <col min="771" max="771" width="11.42578125" style="33" customWidth="1"/>
    <col min="772" max="772" width="21.7109375" style="33" customWidth="1"/>
    <col min="773" max="773" width="13.7109375" style="33" customWidth="1"/>
    <col min="774" max="774" width="14.85546875" style="33" customWidth="1"/>
    <col min="775" max="775" width="19.5703125" style="33" customWidth="1"/>
    <col min="776" max="776" width="13.7109375" style="33" customWidth="1"/>
    <col min="777" max="777" width="14.7109375" style="33" customWidth="1"/>
    <col min="778" max="779" width="14.140625" style="33" customWidth="1"/>
    <col min="780" max="780" width="15.140625" style="33" customWidth="1"/>
    <col min="781" max="781" width="21.5703125" style="33" customWidth="1"/>
    <col min="782" max="1023" width="9.140625" style="33"/>
    <col min="1024" max="1024" width="6.5703125" style="33" customWidth="1"/>
    <col min="1025" max="1025" width="35.28515625" style="33" customWidth="1"/>
    <col min="1026" max="1026" width="14" style="33" customWidth="1"/>
    <col min="1027" max="1027" width="11.42578125" style="33" customWidth="1"/>
    <col min="1028" max="1028" width="21.7109375" style="33" customWidth="1"/>
    <col min="1029" max="1029" width="13.7109375" style="33" customWidth="1"/>
    <col min="1030" max="1030" width="14.85546875" style="33" customWidth="1"/>
    <col min="1031" max="1031" width="19.5703125" style="33" customWidth="1"/>
    <col min="1032" max="1032" width="13.7109375" style="33" customWidth="1"/>
    <col min="1033" max="1033" width="14.7109375" style="33" customWidth="1"/>
    <col min="1034" max="1035" width="14.140625" style="33" customWidth="1"/>
    <col min="1036" max="1036" width="15.140625" style="33" customWidth="1"/>
    <col min="1037" max="1037" width="21.5703125" style="33" customWidth="1"/>
    <col min="1038" max="1279" width="9.140625" style="33"/>
    <col min="1280" max="1280" width="6.5703125" style="33" customWidth="1"/>
    <col min="1281" max="1281" width="35.28515625" style="33" customWidth="1"/>
    <col min="1282" max="1282" width="14" style="33" customWidth="1"/>
    <col min="1283" max="1283" width="11.42578125" style="33" customWidth="1"/>
    <col min="1284" max="1284" width="21.7109375" style="33" customWidth="1"/>
    <col min="1285" max="1285" width="13.7109375" style="33" customWidth="1"/>
    <col min="1286" max="1286" width="14.85546875" style="33" customWidth="1"/>
    <col min="1287" max="1287" width="19.5703125" style="33" customWidth="1"/>
    <col min="1288" max="1288" width="13.7109375" style="33" customWidth="1"/>
    <col min="1289" max="1289" width="14.7109375" style="33" customWidth="1"/>
    <col min="1290" max="1291" width="14.140625" style="33" customWidth="1"/>
    <col min="1292" max="1292" width="15.140625" style="33" customWidth="1"/>
    <col min="1293" max="1293" width="21.5703125" style="33" customWidth="1"/>
    <col min="1294" max="1535" width="9.140625" style="33"/>
    <col min="1536" max="1536" width="6.5703125" style="33" customWidth="1"/>
    <col min="1537" max="1537" width="35.28515625" style="33" customWidth="1"/>
    <col min="1538" max="1538" width="14" style="33" customWidth="1"/>
    <col min="1539" max="1539" width="11.42578125" style="33" customWidth="1"/>
    <col min="1540" max="1540" width="21.7109375" style="33" customWidth="1"/>
    <col min="1541" max="1541" width="13.7109375" style="33" customWidth="1"/>
    <col min="1542" max="1542" width="14.85546875" style="33" customWidth="1"/>
    <col min="1543" max="1543" width="19.5703125" style="33" customWidth="1"/>
    <col min="1544" max="1544" width="13.7109375" style="33" customWidth="1"/>
    <col min="1545" max="1545" width="14.7109375" style="33" customWidth="1"/>
    <col min="1546" max="1547" width="14.140625" style="33" customWidth="1"/>
    <col min="1548" max="1548" width="15.140625" style="33" customWidth="1"/>
    <col min="1549" max="1549" width="21.5703125" style="33" customWidth="1"/>
    <col min="1550" max="1791" width="9.140625" style="33"/>
    <col min="1792" max="1792" width="6.5703125" style="33" customWidth="1"/>
    <col min="1793" max="1793" width="35.28515625" style="33" customWidth="1"/>
    <col min="1794" max="1794" width="14" style="33" customWidth="1"/>
    <col min="1795" max="1795" width="11.42578125" style="33" customWidth="1"/>
    <col min="1796" max="1796" width="21.7109375" style="33" customWidth="1"/>
    <col min="1797" max="1797" width="13.7109375" style="33" customWidth="1"/>
    <col min="1798" max="1798" width="14.85546875" style="33" customWidth="1"/>
    <col min="1799" max="1799" width="19.5703125" style="33" customWidth="1"/>
    <col min="1800" max="1800" width="13.7109375" style="33" customWidth="1"/>
    <col min="1801" max="1801" width="14.7109375" style="33" customWidth="1"/>
    <col min="1802" max="1803" width="14.140625" style="33" customWidth="1"/>
    <col min="1804" max="1804" width="15.140625" style="33" customWidth="1"/>
    <col min="1805" max="1805" width="21.5703125" style="33" customWidth="1"/>
    <col min="1806" max="2047" width="9.140625" style="33"/>
    <col min="2048" max="2048" width="6.5703125" style="33" customWidth="1"/>
    <col min="2049" max="2049" width="35.28515625" style="33" customWidth="1"/>
    <col min="2050" max="2050" width="14" style="33" customWidth="1"/>
    <col min="2051" max="2051" width="11.42578125" style="33" customWidth="1"/>
    <col min="2052" max="2052" width="21.7109375" style="33" customWidth="1"/>
    <col min="2053" max="2053" width="13.7109375" style="33" customWidth="1"/>
    <col min="2054" max="2054" width="14.85546875" style="33" customWidth="1"/>
    <col min="2055" max="2055" width="19.5703125" style="33" customWidth="1"/>
    <col min="2056" max="2056" width="13.7109375" style="33" customWidth="1"/>
    <col min="2057" max="2057" width="14.7109375" style="33" customWidth="1"/>
    <col min="2058" max="2059" width="14.140625" style="33" customWidth="1"/>
    <col min="2060" max="2060" width="15.140625" style="33" customWidth="1"/>
    <col min="2061" max="2061" width="21.5703125" style="33" customWidth="1"/>
    <col min="2062" max="2303" width="9.140625" style="33"/>
    <col min="2304" max="2304" width="6.5703125" style="33" customWidth="1"/>
    <col min="2305" max="2305" width="35.28515625" style="33" customWidth="1"/>
    <col min="2306" max="2306" width="14" style="33" customWidth="1"/>
    <col min="2307" max="2307" width="11.42578125" style="33" customWidth="1"/>
    <col min="2308" max="2308" width="21.7109375" style="33" customWidth="1"/>
    <col min="2309" max="2309" width="13.7109375" style="33" customWidth="1"/>
    <col min="2310" max="2310" width="14.85546875" style="33" customWidth="1"/>
    <col min="2311" max="2311" width="19.5703125" style="33" customWidth="1"/>
    <col min="2312" max="2312" width="13.7109375" style="33" customWidth="1"/>
    <col min="2313" max="2313" width="14.7109375" style="33" customWidth="1"/>
    <col min="2314" max="2315" width="14.140625" style="33" customWidth="1"/>
    <col min="2316" max="2316" width="15.140625" style="33" customWidth="1"/>
    <col min="2317" max="2317" width="21.5703125" style="33" customWidth="1"/>
    <col min="2318" max="2559" width="9.140625" style="33"/>
    <col min="2560" max="2560" width="6.5703125" style="33" customWidth="1"/>
    <col min="2561" max="2561" width="35.28515625" style="33" customWidth="1"/>
    <col min="2562" max="2562" width="14" style="33" customWidth="1"/>
    <col min="2563" max="2563" width="11.42578125" style="33" customWidth="1"/>
    <col min="2564" max="2564" width="21.7109375" style="33" customWidth="1"/>
    <col min="2565" max="2565" width="13.7109375" style="33" customWidth="1"/>
    <col min="2566" max="2566" width="14.85546875" style="33" customWidth="1"/>
    <col min="2567" max="2567" width="19.5703125" style="33" customWidth="1"/>
    <col min="2568" max="2568" width="13.7109375" style="33" customWidth="1"/>
    <col min="2569" max="2569" width="14.7109375" style="33" customWidth="1"/>
    <col min="2570" max="2571" width="14.140625" style="33" customWidth="1"/>
    <col min="2572" max="2572" width="15.140625" style="33" customWidth="1"/>
    <col min="2573" max="2573" width="21.5703125" style="33" customWidth="1"/>
    <col min="2574" max="2815" width="9.140625" style="33"/>
    <col min="2816" max="2816" width="6.5703125" style="33" customWidth="1"/>
    <col min="2817" max="2817" width="35.28515625" style="33" customWidth="1"/>
    <col min="2818" max="2818" width="14" style="33" customWidth="1"/>
    <col min="2819" max="2819" width="11.42578125" style="33" customWidth="1"/>
    <col min="2820" max="2820" width="21.7109375" style="33" customWidth="1"/>
    <col min="2821" max="2821" width="13.7109375" style="33" customWidth="1"/>
    <col min="2822" max="2822" width="14.85546875" style="33" customWidth="1"/>
    <col min="2823" max="2823" width="19.5703125" style="33" customWidth="1"/>
    <col min="2824" max="2824" width="13.7109375" style="33" customWidth="1"/>
    <col min="2825" max="2825" width="14.7109375" style="33" customWidth="1"/>
    <col min="2826" max="2827" width="14.140625" style="33" customWidth="1"/>
    <col min="2828" max="2828" width="15.140625" style="33" customWidth="1"/>
    <col min="2829" max="2829" width="21.5703125" style="33" customWidth="1"/>
    <col min="2830" max="3071" width="9.140625" style="33"/>
    <col min="3072" max="3072" width="6.5703125" style="33" customWidth="1"/>
    <col min="3073" max="3073" width="35.28515625" style="33" customWidth="1"/>
    <col min="3074" max="3074" width="14" style="33" customWidth="1"/>
    <col min="3075" max="3075" width="11.42578125" style="33" customWidth="1"/>
    <col min="3076" max="3076" width="21.7109375" style="33" customWidth="1"/>
    <col min="3077" max="3077" width="13.7109375" style="33" customWidth="1"/>
    <col min="3078" max="3078" width="14.85546875" style="33" customWidth="1"/>
    <col min="3079" max="3079" width="19.5703125" style="33" customWidth="1"/>
    <col min="3080" max="3080" width="13.7109375" style="33" customWidth="1"/>
    <col min="3081" max="3081" width="14.7109375" style="33" customWidth="1"/>
    <col min="3082" max="3083" width="14.140625" style="33" customWidth="1"/>
    <col min="3084" max="3084" width="15.140625" style="33" customWidth="1"/>
    <col min="3085" max="3085" width="21.5703125" style="33" customWidth="1"/>
    <col min="3086" max="3327" width="9.140625" style="33"/>
    <col min="3328" max="3328" width="6.5703125" style="33" customWidth="1"/>
    <col min="3329" max="3329" width="35.28515625" style="33" customWidth="1"/>
    <col min="3330" max="3330" width="14" style="33" customWidth="1"/>
    <col min="3331" max="3331" width="11.42578125" style="33" customWidth="1"/>
    <col min="3332" max="3332" width="21.7109375" style="33" customWidth="1"/>
    <col min="3333" max="3333" width="13.7109375" style="33" customWidth="1"/>
    <col min="3334" max="3334" width="14.85546875" style="33" customWidth="1"/>
    <col min="3335" max="3335" width="19.5703125" style="33" customWidth="1"/>
    <col min="3336" max="3336" width="13.7109375" style="33" customWidth="1"/>
    <col min="3337" max="3337" width="14.7109375" style="33" customWidth="1"/>
    <col min="3338" max="3339" width="14.140625" style="33" customWidth="1"/>
    <col min="3340" max="3340" width="15.140625" style="33" customWidth="1"/>
    <col min="3341" max="3341" width="21.5703125" style="33" customWidth="1"/>
    <col min="3342" max="3583" width="9.140625" style="33"/>
    <col min="3584" max="3584" width="6.5703125" style="33" customWidth="1"/>
    <col min="3585" max="3585" width="35.28515625" style="33" customWidth="1"/>
    <col min="3586" max="3586" width="14" style="33" customWidth="1"/>
    <col min="3587" max="3587" width="11.42578125" style="33" customWidth="1"/>
    <col min="3588" max="3588" width="21.7109375" style="33" customWidth="1"/>
    <col min="3589" max="3589" width="13.7109375" style="33" customWidth="1"/>
    <col min="3590" max="3590" width="14.85546875" style="33" customWidth="1"/>
    <col min="3591" max="3591" width="19.5703125" style="33" customWidth="1"/>
    <col min="3592" max="3592" width="13.7109375" style="33" customWidth="1"/>
    <col min="3593" max="3593" width="14.7109375" style="33" customWidth="1"/>
    <col min="3594" max="3595" width="14.140625" style="33" customWidth="1"/>
    <col min="3596" max="3596" width="15.140625" style="33" customWidth="1"/>
    <col min="3597" max="3597" width="21.5703125" style="33" customWidth="1"/>
    <col min="3598" max="3839" width="9.140625" style="33"/>
    <col min="3840" max="3840" width="6.5703125" style="33" customWidth="1"/>
    <col min="3841" max="3841" width="35.28515625" style="33" customWidth="1"/>
    <col min="3842" max="3842" width="14" style="33" customWidth="1"/>
    <col min="3843" max="3843" width="11.42578125" style="33" customWidth="1"/>
    <col min="3844" max="3844" width="21.7109375" style="33" customWidth="1"/>
    <col min="3845" max="3845" width="13.7109375" style="33" customWidth="1"/>
    <col min="3846" max="3846" width="14.85546875" style="33" customWidth="1"/>
    <col min="3847" max="3847" width="19.5703125" style="33" customWidth="1"/>
    <col min="3848" max="3848" width="13.7109375" style="33" customWidth="1"/>
    <col min="3849" max="3849" width="14.7109375" style="33" customWidth="1"/>
    <col min="3850" max="3851" width="14.140625" style="33" customWidth="1"/>
    <col min="3852" max="3852" width="15.140625" style="33" customWidth="1"/>
    <col min="3853" max="3853" width="21.5703125" style="33" customWidth="1"/>
    <col min="3854" max="4095" width="9.140625" style="33"/>
    <col min="4096" max="4096" width="6.5703125" style="33" customWidth="1"/>
    <col min="4097" max="4097" width="35.28515625" style="33" customWidth="1"/>
    <col min="4098" max="4098" width="14" style="33" customWidth="1"/>
    <col min="4099" max="4099" width="11.42578125" style="33" customWidth="1"/>
    <col min="4100" max="4100" width="21.7109375" style="33" customWidth="1"/>
    <col min="4101" max="4101" width="13.7109375" style="33" customWidth="1"/>
    <col min="4102" max="4102" width="14.85546875" style="33" customWidth="1"/>
    <col min="4103" max="4103" width="19.5703125" style="33" customWidth="1"/>
    <col min="4104" max="4104" width="13.7109375" style="33" customWidth="1"/>
    <col min="4105" max="4105" width="14.7109375" style="33" customWidth="1"/>
    <col min="4106" max="4107" width="14.140625" style="33" customWidth="1"/>
    <col min="4108" max="4108" width="15.140625" style="33" customWidth="1"/>
    <col min="4109" max="4109" width="21.5703125" style="33" customWidth="1"/>
    <col min="4110" max="4351" width="9.140625" style="33"/>
    <col min="4352" max="4352" width="6.5703125" style="33" customWidth="1"/>
    <col min="4353" max="4353" width="35.28515625" style="33" customWidth="1"/>
    <col min="4354" max="4354" width="14" style="33" customWidth="1"/>
    <col min="4355" max="4355" width="11.42578125" style="33" customWidth="1"/>
    <col min="4356" max="4356" width="21.7109375" style="33" customWidth="1"/>
    <col min="4357" max="4357" width="13.7109375" style="33" customWidth="1"/>
    <col min="4358" max="4358" width="14.85546875" style="33" customWidth="1"/>
    <col min="4359" max="4359" width="19.5703125" style="33" customWidth="1"/>
    <col min="4360" max="4360" width="13.7109375" style="33" customWidth="1"/>
    <col min="4361" max="4361" width="14.7109375" style="33" customWidth="1"/>
    <col min="4362" max="4363" width="14.140625" style="33" customWidth="1"/>
    <col min="4364" max="4364" width="15.140625" style="33" customWidth="1"/>
    <col min="4365" max="4365" width="21.5703125" style="33" customWidth="1"/>
    <col min="4366" max="4607" width="9.140625" style="33"/>
    <col min="4608" max="4608" width="6.5703125" style="33" customWidth="1"/>
    <col min="4609" max="4609" width="35.28515625" style="33" customWidth="1"/>
    <col min="4610" max="4610" width="14" style="33" customWidth="1"/>
    <col min="4611" max="4611" width="11.42578125" style="33" customWidth="1"/>
    <col min="4612" max="4612" width="21.7109375" style="33" customWidth="1"/>
    <col min="4613" max="4613" width="13.7109375" style="33" customWidth="1"/>
    <col min="4614" max="4614" width="14.85546875" style="33" customWidth="1"/>
    <col min="4615" max="4615" width="19.5703125" style="33" customWidth="1"/>
    <col min="4616" max="4616" width="13.7109375" style="33" customWidth="1"/>
    <col min="4617" max="4617" width="14.7109375" style="33" customWidth="1"/>
    <col min="4618" max="4619" width="14.140625" style="33" customWidth="1"/>
    <col min="4620" max="4620" width="15.140625" style="33" customWidth="1"/>
    <col min="4621" max="4621" width="21.5703125" style="33" customWidth="1"/>
    <col min="4622" max="4863" width="9.140625" style="33"/>
    <col min="4864" max="4864" width="6.5703125" style="33" customWidth="1"/>
    <col min="4865" max="4865" width="35.28515625" style="33" customWidth="1"/>
    <col min="4866" max="4866" width="14" style="33" customWidth="1"/>
    <col min="4867" max="4867" width="11.42578125" style="33" customWidth="1"/>
    <col min="4868" max="4868" width="21.7109375" style="33" customWidth="1"/>
    <col min="4869" max="4869" width="13.7109375" style="33" customWidth="1"/>
    <col min="4870" max="4870" width="14.85546875" style="33" customWidth="1"/>
    <col min="4871" max="4871" width="19.5703125" style="33" customWidth="1"/>
    <col min="4872" max="4872" width="13.7109375" style="33" customWidth="1"/>
    <col min="4873" max="4873" width="14.7109375" style="33" customWidth="1"/>
    <col min="4874" max="4875" width="14.140625" style="33" customWidth="1"/>
    <col min="4876" max="4876" width="15.140625" style="33" customWidth="1"/>
    <col min="4877" max="4877" width="21.5703125" style="33" customWidth="1"/>
    <col min="4878" max="5119" width="9.140625" style="33"/>
    <col min="5120" max="5120" width="6.5703125" style="33" customWidth="1"/>
    <col min="5121" max="5121" width="35.28515625" style="33" customWidth="1"/>
    <col min="5122" max="5122" width="14" style="33" customWidth="1"/>
    <col min="5123" max="5123" width="11.42578125" style="33" customWidth="1"/>
    <col min="5124" max="5124" width="21.7109375" style="33" customWidth="1"/>
    <col min="5125" max="5125" width="13.7109375" style="33" customWidth="1"/>
    <col min="5126" max="5126" width="14.85546875" style="33" customWidth="1"/>
    <col min="5127" max="5127" width="19.5703125" style="33" customWidth="1"/>
    <col min="5128" max="5128" width="13.7109375" style="33" customWidth="1"/>
    <col min="5129" max="5129" width="14.7109375" style="33" customWidth="1"/>
    <col min="5130" max="5131" width="14.140625" style="33" customWidth="1"/>
    <col min="5132" max="5132" width="15.140625" style="33" customWidth="1"/>
    <col min="5133" max="5133" width="21.5703125" style="33" customWidth="1"/>
    <col min="5134" max="5375" width="9.140625" style="33"/>
    <col min="5376" max="5376" width="6.5703125" style="33" customWidth="1"/>
    <col min="5377" max="5377" width="35.28515625" style="33" customWidth="1"/>
    <col min="5378" max="5378" width="14" style="33" customWidth="1"/>
    <col min="5379" max="5379" width="11.42578125" style="33" customWidth="1"/>
    <col min="5380" max="5380" width="21.7109375" style="33" customWidth="1"/>
    <col min="5381" max="5381" width="13.7109375" style="33" customWidth="1"/>
    <col min="5382" max="5382" width="14.85546875" style="33" customWidth="1"/>
    <col min="5383" max="5383" width="19.5703125" style="33" customWidth="1"/>
    <col min="5384" max="5384" width="13.7109375" style="33" customWidth="1"/>
    <col min="5385" max="5385" width="14.7109375" style="33" customWidth="1"/>
    <col min="5386" max="5387" width="14.140625" style="33" customWidth="1"/>
    <col min="5388" max="5388" width="15.140625" style="33" customWidth="1"/>
    <col min="5389" max="5389" width="21.5703125" style="33" customWidth="1"/>
    <col min="5390" max="5631" width="9.140625" style="33"/>
    <col min="5632" max="5632" width="6.5703125" style="33" customWidth="1"/>
    <col min="5633" max="5633" width="35.28515625" style="33" customWidth="1"/>
    <col min="5634" max="5634" width="14" style="33" customWidth="1"/>
    <col min="5635" max="5635" width="11.42578125" style="33" customWidth="1"/>
    <col min="5636" max="5636" width="21.7109375" style="33" customWidth="1"/>
    <col min="5637" max="5637" width="13.7109375" style="33" customWidth="1"/>
    <col min="5638" max="5638" width="14.85546875" style="33" customWidth="1"/>
    <col min="5639" max="5639" width="19.5703125" style="33" customWidth="1"/>
    <col min="5640" max="5640" width="13.7109375" style="33" customWidth="1"/>
    <col min="5641" max="5641" width="14.7109375" style="33" customWidth="1"/>
    <col min="5642" max="5643" width="14.140625" style="33" customWidth="1"/>
    <col min="5644" max="5644" width="15.140625" style="33" customWidth="1"/>
    <col min="5645" max="5645" width="21.5703125" style="33" customWidth="1"/>
    <col min="5646" max="5887" width="9.140625" style="33"/>
    <col min="5888" max="5888" width="6.5703125" style="33" customWidth="1"/>
    <col min="5889" max="5889" width="35.28515625" style="33" customWidth="1"/>
    <col min="5890" max="5890" width="14" style="33" customWidth="1"/>
    <col min="5891" max="5891" width="11.42578125" style="33" customWidth="1"/>
    <col min="5892" max="5892" width="21.7109375" style="33" customWidth="1"/>
    <col min="5893" max="5893" width="13.7109375" style="33" customWidth="1"/>
    <col min="5894" max="5894" width="14.85546875" style="33" customWidth="1"/>
    <col min="5895" max="5895" width="19.5703125" style="33" customWidth="1"/>
    <col min="5896" max="5896" width="13.7109375" style="33" customWidth="1"/>
    <col min="5897" max="5897" width="14.7109375" style="33" customWidth="1"/>
    <col min="5898" max="5899" width="14.140625" style="33" customWidth="1"/>
    <col min="5900" max="5900" width="15.140625" style="33" customWidth="1"/>
    <col min="5901" max="5901" width="21.5703125" style="33" customWidth="1"/>
    <col min="5902" max="6143" width="9.140625" style="33"/>
    <col min="6144" max="6144" width="6.5703125" style="33" customWidth="1"/>
    <col min="6145" max="6145" width="35.28515625" style="33" customWidth="1"/>
    <col min="6146" max="6146" width="14" style="33" customWidth="1"/>
    <col min="6147" max="6147" width="11.42578125" style="33" customWidth="1"/>
    <col min="6148" max="6148" width="21.7109375" style="33" customWidth="1"/>
    <col min="6149" max="6149" width="13.7109375" style="33" customWidth="1"/>
    <col min="6150" max="6150" width="14.85546875" style="33" customWidth="1"/>
    <col min="6151" max="6151" width="19.5703125" style="33" customWidth="1"/>
    <col min="6152" max="6152" width="13.7109375" style="33" customWidth="1"/>
    <col min="6153" max="6153" width="14.7109375" style="33" customWidth="1"/>
    <col min="6154" max="6155" width="14.140625" style="33" customWidth="1"/>
    <col min="6156" max="6156" width="15.140625" style="33" customWidth="1"/>
    <col min="6157" max="6157" width="21.5703125" style="33" customWidth="1"/>
    <col min="6158" max="6399" width="9.140625" style="33"/>
    <col min="6400" max="6400" width="6.5703125" style="33" customWidth="1"/>
    <col min="6401" max="6401" width="35.28515625" style="33" customWidth="1"/>
    <col min="6402" max="6402" width="14" style="33" customWidth="1"/>
    <col min="6403" max="6403" width="11.42578125" style="33" customWidth="1"/>
    <col min="6404" max="6404" width="21.7109375" style="33" customWidth="1"/>
    <col min="6405" max="6405" width="13.7109375" style="33" customWidth="1"/>
    <col min="6406" max="6406" width="14.85546875" style="33" customWidth="1"/>
    <col min="6407" max="6407" width="19.5703125" style="33" customWidth="1"/>
    <col min="6408" max="6408" width="13.7109375" style="33" customWidth="1"/>
    <col min="6409" max="6409" width="14.7109375" style="33" customWidth="1"/>
    <col min="6410" max="6411" width="14.140625" style="33" customWidth="1"/>
    <col min="6412" max="6412" width="15.140625" style="33" customWidth="1"/>
    <col min="6413" max="6413" width="21.5703125" style="33" customWidth="1"/>
    <col min="6414" max="6655" width="9.140625" style="33"/>
    <col min="6656" max="6656" width="6.5703125" style="33" customWidth="1"/>
    <col min="6657" max="6657" width="35.28515625" style="33" customWidth="1"/>
    <col min="6658" max="6658" width="14" style="33" customWidth="1"/>
    <col min="6659" max="6659" width="11.42578125" style="33" customWidth="1"/>
    <col min="6660" max="6660" width="21.7109375" style="33" customWidth="1"/>
    <col min="6661" max="6661" width="13.7109375" style="33" customWidth="1"/>
    <col min="6662" max="6662" width="14.85546875" style="33" customWidth="1"/>
    <col min="6663" max="6663" width="19.5703125" style="33" customWidth="1"/>
    <col min="6664" max="6664" width="13.7109375" style="33" customWidth="1"/>
    <col min="6665" max="6665" width="14.7109375" style="33" customWidth="1"/>
    <col min="6666" max="6667" width="14.140625" style="33" customWidth="1"/>
    <col min="6668" max="6668" width="15.140625" style="33" customWidth="1"/>
    <col min="6669" max="6669" width="21.5703125" style="33" customWidth="1"/>
    <col min="6670" max="6911" width="9.140625" style="33"/>
    <col min="6912" max="6912" width="6.5703125" style="33" customWidth="1"/>
    <col min="6913" max="6913" width="35.28515625" style="33" customWidth="1"/>
    <col min="6914" max="6914" width="14" style="33" customWidth="1"/>
    <col min="6915" max="6915" width="11.42578125" style="33" customWidth="1"/>
    <col min="6916" max="6916" width="21.7109375" style="33" customWidth="1"/>
    <col min="6917" max="6917" width="13.7109375" style="33" customWidth="1"/>
    <col min="6918" max="6918" width="14.85546875" style="33" customWidth="1"/>
    <col min="6919" max="6919" width="19.5703125" style="33" customWidth="1"/>
    <col min="6920" max="6920" width="13.7109375" style="33" customWidth="1"/>
    <col min="6921" max="6921" width="14.7109375" style="33" customWidth="1"/>
    <col min="6922" max="6923" width="14.140625" style="33" customWidth="1"/>
    <col min="6924" max="6924" width="15.140625" style="33" customWidth="1"/>
    <col min="6925" max="6925" width="21.5703125" style="33" customWidth="1"/>
    <col min="6926" max="7167" width="9.140625" style="33"/>
    <col min="7168" max="7168" width="6.5703125" style="33" customWidth="1"/>
    <col min="7169" max="7169" width="35.28515625" style="33" customWidth="1"/>
    <col min="7170" max="7170" width="14" style="33" customWidth="1"/>
    <col min="7171" max="7171" width="11.42578125" style="33" customWidth="1"/>
    <col min="7172" max="7172" width="21.7109375" style="33" customWidth="1"/>
    <col min="7173" max="7173" width="13.7109375" style="33" customWidth="1"/>
    <col min="7174" max="7174" width="14.85546875" style="33" customWidth="1"/>
    <col min="7175" max="7175" width="19.5703125" style="33" customWidth="1"/>
    <col min="7176" max="7176" width="13.7109375" style="33" customWidth="1"/>
    <col min="7177" max="7177" width="14.7109375" style="33" customWidth="1"/>
    <col min="7178" max="7179" width="14.140625" style="33" customWidth="1"/>
    <col min="7180" max="7180" width="15.140625" style="33" customWidth="1"/>
    <col min="7181" max="7181" width="21.5703125" style="33" customWidth="1"/>
    <col min="7182" max="7423" width="9.140625" style="33"/>
    <col min="7424" max="7424" width="6.5703125" style="33" customWidth="1"/>
    <col min="7425" max="7425" width="35.28515625" style="33" customWidth="1"/>
    <col min="7426" max="7426" width="14" style="33" customWidth="1"/>
    <col min="7427" max="7427" width="11.42578125" style="33" customWidth="1"/>
    <col min="7428" max="7428" width="21.7109375" style="33" customWidth="1"/>
    <col min="7429" max="7429" width="13.7109375" style="33" customWidth="1"/>
    <col min="7430" max="7430" width="14.85546875" style="33" customWidth="1"/>
    <col min="7431" max="7431" width="19.5703125" style="33" customWidth="1"/>
    <col min="7432" max="7432" width="13.7109375" style="33" customWidth="1"/>
    <col min="7433" max="7433" width="14.7109375" style="33" customWidth="1"/>
    <col min="7434" max="7435" width="14.140625" style="33" customWidth="1"/>
    <col min="7436" max="7436" width="15.140625" style="33" customWidth="1"/>
    <col min="7437" max="7437" width="21.5703125" style="33" customWidth="1"/>
    <col min="7438" max="7679" width="9.140625" style="33"/>
    <col min="7680" max="7680" width="6.5703125" style="33" customWidth="1"/>
    <col min="7681" max="7681" width="35.28515625" style="33" customWidth="1"/>
    <col min="7682" max="7682" width="14" style="33" customWidth="1"/>
    <col min="7683" max="7683" width="11.42578125" style="33" customWidth="1"/>
    <col min="7684" max="7684" width="21.7109375" style="33" customWidth="1"/>
    <col min="7685" max="7685" width="13.7109375" style="33" customWidth="1"/>
    <col min="7686" max="7686" width="14.85546875" style="33" customWidth="1"/>
    <col min="7687" max="7687" width="19.5703125" style="33" customWidth="1"/>
    <col min="7688" max="7688" width="13.7109375" style="33" customWidth="1"/>
    <col min="7689" max="7689" width="14.7109375" style="33" customWidth="1"/>
    <col min="7690" max="7691" width="14.140625" style="33" customWidth="1"/>
    <col min="7692" max="7692" width="15.140625" style="33" customWidth="1"/>
    <col min="7693" max="7693" width="21.5703125" style="33" customWidth="1"/>
    <col min="7694" max="7935" width="9.140625" style="33"/>
    <col min="7936" max="7936" width="6.5703125" style="33" customWidth="1"/>
    <col min="7937" max="7937" width="35.28515625" style="33" customWidth="1"/>
    <col min="7938" max="7938" width="14" style="33" customWidth="1"/>
    <col min="7939" max="7939" width="11.42578125" style="33" customWidth="1"/>
    <col min="7940" max="7940" width="21.7109375" style="33" customWidth="1"/>
    <col min="7941" max="7941" width="13.7109375" style="33" customWidth="1"/>
    <col min="7942" max="7942" width="14.85546875" style="33" customWidth="1"/>
    <col min="7943" max="7943" width="19.5703125" style="33" customWidth="1"/>
    <col min="7944" max="7944" width="13.7109375" style="33" customWidth="1"/>
    <col min="7945" max="7945" width="14.7109375" style="33" customWidth="1"/>
    <col min="7946" max="7947" width="14.140625" style="33" customWidth="1"/>
    <col min="7948" max="7948" width="15.140625" style="33" customWidth="1"/>
    <col min="7949" max="7949" width="21.5703125" style="33" customWidth="1"/>
    <col min="7950" max="8191" width="9.140625" style="33"/>
    <col min="8192" max="8192" width="6.5703125" style="33" customWidth="1"/>
    <col min="8193" max="8193" width="35.28515625" style="33" customWidth="1"/>
    <col min="8194" max="8194" width="14" style="33" customWidth="1"/>
    <col min="8195" max="8195" width="11.42578125" style="33" customWidth="1"/>
    <col min="8196" max="8196" width="21.7109375" style="33" customWidth="1"/>
    <col min="8197" max="8197" width="13.7109375" style="33" customWidth="1"/>
    <col min="8198" max="8198" width="14.85546875" style="33" customWidth="1"/>
    <col min="8199" max="8199" width="19.5703125" style="33" customWidth="1"/>
    <col min="8200" max="8200" width="13.7109375" style="33" customWidth="1"/>
    <col min="8201" max="8201" width="14.7109375" style="33" customWidth="1"/>
    <col min="8202" max="8203" width="14.140625" style="33" customWidth="1"/>
    <col min="8204" max="8204" width="15.140625" style="33" customWidth="1"/>
    <col min="8205" max="8205" width="21.5703125" style="33" customWidth="1"/>
    <col min="8206" max="8447" width="9.140625" style="33"/>
    <col min="8448" max="8448" width="6.5703125" style="33" customWidth="1"/>
    <col min="8449" max="8449" width="35.28515625" style="33" customWidth="1"/>
    <col min="8450" max="8450" width="14" style="33" customWidth="1"/>
    <col min="8451" max="8451" width="11.42578125" style="33" customWidth="1"/>
    <col min="8452" max="8452" width="21.7109375" style="33" customWidth="1"/>
    <col min="8453" max="8453" width="13.7109375" style="33" customWidth="1"/>
    <col min="8454" max="8454" width="14.85546875" style="33" customWidth="1"/>
    <col min="8455" max="8455" width="19.5703125" style="33" customWidth="1"/>
    <col min="8456" max="8456" width="13.7109375" style="33" customWidth="1"/>
    <col min="8457" max="8457" width="14.7109375" style="33" customWidth="1"/>
    <col min="8458" max="8459" width="14.140625" style="33" customWidth="1"/>
    <col min="8460" max="8460" width="15.140625" style="33" customWidth="1"/>
    <col min="8461" max="8461" width="21.5703125" style="33" customWidth="1"/>
    <col min="8462" max="8703" width="9.140625" style="33"/>
    <col min="8704" max="8704" width="6.5703125" style="33" customWidth="1"/>
    <col min="8705" max="8705" width="35.28515625" style="33" customWidth="1"/>
    <col min="8706" max="8706" width="14" style="33" customWidth="1"/>
    <col min="8707" max="8707" width="11.42578125" style="33" customWidth="1"/>
    <col min="8708" max="8708" width="21.7109375" style="33" customWidth="1"/>
    <col min="8709" max="8709" width="13.7109375" style="33" customWidth="1"/>
    <col min="8710" max="8710" width="14.85546875" style="33" customWidth="1"/>
    <col min="8711" max="8711" width="19.5703125" style="33" customWidth="1"/>
    <col min="8712" max="8712" width="13.7109375" style="33" customWidth="1"/>
    <col min="8713" max="8713" width="14.7109375" style="33" customWidth="1"/>
    <col min="8714" max="8715" width="14.140625" style="33" customWidth="1"/>
    <col min="8716" max="8716" width="15.140625" style="33" customWidth="1"/>
    <col min="8717" max="8717" width="21.5703125" style="33" customWidth="1"/>
    <col min="8718" max="8959" width="9.140625" style="33"/>
    <col min="8960" max="8960" width="6.5703125" style="33" customWidth="1"/>
    <col min="8961" max="8961" width="35.28515625" style="33" customWidth="1"/>
    <col min="8962" max="8962" width="14" style="33" customWidth="1"/>
    <col min="8963" max="8963" width="11.42578125" style="33" customWidth="1"/>
    <col min="8964" max="8964" width="21.7109375" style="33" customWidth="1"/>
    <col min="8965" max="8965" width="13.7109375" style="33" customWidth="1"/>
    <col min="8966" max="8966" width="14.85546875" style="33" customWidth="1"/>
    <col min="8967" max="8967" width="19.5703125" style="33" customWidth="1"/>
    <col min="8968" max="8968" width="13.7109375" style="33" customWidth="1"/>
    <col min="8969" max="8969" width="14.7109375" style="33" customWidth="1"/>
    <col min="8970" max="8971" width="14.140625" style="33" customWidth="1"/>
    <col min="8972" max="8972" width="15.140625" style="33" customWidth="1"/>
    <col min="8973" max="8973" width="21.5703125" style="33" customWidth="1"/>
    <col min="8974" max="9215" width="9.140625" style="33"/>
    <col min="9216" max="9216" width="6.5703125" style="33" customWidth="1"/>
    <col min="9217" max="9217" width="35.28515625" style="33" customWidth="1"/>
    <col min="9218" max="9218" width="14" style="33" customWidth="1"/>
    <col min="9219" max="9219" width="11.42578125" style="33" customWidth="1"/>
    <col min="9220" max="9220" width="21.7109375" style="33" customWidth="1"/>
    <col min="9221" max="9221" width="13.7109375" style="33" customWidth="1"/>
    <col min="9222" max="9222" width="14.85546875" style="33" customWidth="1"/>
    <col min="9223" max="9223" width="19.5703125" style="33" customWidth="1"/>
    <col min="9224" max="9224" width="13.7109375" style="33" customWidth="1"/>
    <col min="9225" max="9225" width="14.7109375" style="33" customWidth="1"/>
    <col min="9226" max="9227" width="14.140625" style="33" customWidth="1"/>
    <col min="9228" max="9228" width="15.140625" style="33" customWidth="1"/>
    <col min="9229" max="9229" width="21.5703125" style="33" customWidth="1"/>
    <col min="9230" max="9471" width="9.140625" style="33"/>
    <col min="9472" max="9472" width="6.5703125" style="33" customWidth="1"/>
    <col min="9473" max="9473" width="35.28515625" style="33" customWidth="1"/>
    <col min="9474" max="9474" width="14" style="33" customWidth="1"/>
    <col min="9475" max="9475" width="11.42578125" style="33" customWidth="1"/>
    <col min="9476" max="9476" width="21.7109375" style="33" customWidth="1"/>
    <col min="9477" max="9477" width="13.7109375" style="33" customWidth="1"/>
    <col min="9478" max="9478" width="14.85546875" style="33" customWidth="1"/>
    <col min="9479" max="9479" width="19.5703125" style="33" customWidth="1"/>
    <col min="9480" max="9480" width="13.7109375" style="33" customWidth="1"/>
    <col min="9481" max="9481" width="14.7109375" style="33" customWidth="1"/>
    <col min="9482" max="9483" width="14.140625" style="33" customWidth="1"/>
    <col min="9484" max="9484" width="15.140625" style="33" customWidth="1"/>
    <col min="9485" max="9485" width="21.5703125" style="33" customWidth="1"/>
    <col min="9486" max="9727" width="9.140625" style="33"/>
    <col min="9728" max="9728" width="6.5703125" style="33" customWidth="1"/>
    <col min="9729" max="9729" width="35.28515625" style="33" customWidth="1"/>
    <col min="9730" max="9730" width="14" style="33" customWidth="1"/>
    <col min="9731" max="9731" width="11.42578125" style="33" customWidth="1"/>
    <col min="9732" max="9732" width="21.7109375" style="33" customWidth="1"/>
    <col min="9733" max="9733" width="13.7109375" style="33" customWidth="1"/>
    <col min="9734" max="9734" width="14.85546875" style="33" customWidth="1"/>
    <col min="9735" max="9735" width="19.5703125" style="33" customWidth="1"/>
    <col min="9736" max="9736" width="13.7109375" style="33" customWidth="1"/>
    <col min="9737" max="9737" width="14.7109375" style="33" customWidth="1"/>
    <col min="9738" max="9739" width="14.140625" style="33" customWidth="1"/>
    <col min="9740" max="9740" width="15.140625" style="33" customWidth="1"/>
    <col min="9741" max="9741" width="21.5703125" style="33" customWidth="1"/>
    <col min="9742" max="9983" width="9.140625" style="33"/>
    <col min="9984" max="9984" width="6.5703125" style="33" customWidth="1"/>
    <col min="9985" max="9985" width="35.28515625" style="33" customWidth="1"/>
    <col min="9986" max="9986" width="14" style="33" customWidth="1"/>
    <col min="9987" max="9987" width="11.42578125" style="33" customWidth="1"/>
    <col min="9988" max="9988" width="21.7109375" style="33" customWidth="1"/>
    <col min="9989" max="9989" width="13.7109375" style="33" customWidth="1"/>
    <col min="9990" max="9990" width="14.85546875" style="33" customWidth="1"/>
    <col min="9991" max="9991" width="19.5703125" style="33" customWidth="1"/>
    <col min="9992" max="9992" width="13.7109375" style="33" customWidth="1"/>
    <col min="9993" max="9993" width="14.7109375" style="33" customWidth="1"/>
    <col min="9994" max="9995" width="14.140625" style="33" customWidth="1"/>
    <col min="9996" max="9996" width="15.140625" style="33" customWidth="1"/>
    <col min="9997" max="9997" width="21.5703125" style="33" customWidth="1"/>
    <col min="9998" max="10239" width="9.140625" style="33"/>
    <col min="10240" max="10240" width="6.5703125" style="33" customWidth="1"/>
    <col min="10241" max="10241" width="35.28515625" style="33" customWidth="1"/>
    <col min="10242" max="10242" width="14" style="33" customWidth="1"/>
    <col min="10243" max="10243" width="11.42578125" style="33" customWidth="1"/>
    <col min="10244" max="10244" width="21.7109375" style="33" customWidth="1"/>
    <col min="10245" max="10245" width="13.7109375" style="33" customWidth="1"/>
    <col min="10246" max="10246" width="14.85546875" style="33" customWidth="1"/>
    <col min="10247" max="10247" width="19.5703125" style="33" customWidth="1"/>
    <col min="10248" max="10248" width="13.7109375" style="33" customWidth="1"/>
    <col min="10249" max="10249" width="14.7109375" style="33" customWidth="1"/>
    <col min="10250" max="10251" width="14.140625" style="33" customWidth="1"/>
    <col min="10252" max="10252" width="15.140625" style="33" customWidth="1"/>
    <col min="10253" max="10253" width="21.5703125" style="33" customWidth="1"/>
    <col min="10254" max="10495" width="9.140625" style="33"/>
    <col min="10496" max="10496" width="6.5703125" style="33" customWidth="1"/>
    <col min="10497" max="10497" width="35.28515625" style="33" customWidth="1"/>
    <col min="10498" max="10498" width="14" style="33" customWidth="1"/>
    <col min="10499" max="10499" width="11.42578125" style="33" customWidth="1"/>
    <col min="10500" max="10500" width="21.7109375" style="33" customWidth="1"/>
    <col min="10501" max="10501" width="13.7109375" style="33" customWidth="1"/>
    <col min="10502" max="10502" width="14.85546875" style="33" customWidth="1"/>
    <col min="10503" max="10503" width="19.5703125" style="33" customWidth="1"/>
    <col min="10504" max="10504" width="13.7109375" style="33" customWidth="1"/>
    <col min="10505" max="10505" width="14.7109375" style="33" customWidth="1"/>
    <col min="10506" max="10507" width="14.140625" style="33" customWidth="1"/>
    <col min="10508" max="10508" width="15.140625" style="33" customWidth="1"/>
    <col min="10509" max="10509" width="21.5703125" style="33" customWidth="1"/>
    <col min="10510" max="10751" width="9.140625" style="33"/>
    <col min="10752" max="10752" width="6.5703125" style="33" customWidth="1"/>
    <col min="10753" max="10753" width="35.28515625" style="33" customWidth="1"/>
    <col min="10754" max="10754" width="14" style="33" customWidth="1"/>
    <col min="10755" max="10755" width="11.42578125" style="33" customWidth="1"/>
    <col min="10756" max="10756" width="21.7109375" style="33" customWidth="1"/>
    <col min="10757" max="10757" width="13.7109375" style="33" customWidth="1"/>
    <col min="10758" max="10758" width="14.85546875" style="33" customWidth="1"/>
    <col min="10759" max="10759" width="19.5703125" style="33" customWidth="1"/>
    <col min="10760" max="10760" width="13.7109375" style="33" customWidth="1"/>
    <col min="10761" max="10761" width="14.7109375" style="33" customWidth="1"/>
    <col min="10762" max="10763" width="14.140625" style="33" customWidth="1"/>
    <col min="10764" max="10764" width="15.140625" style="33" customWidth="1"/>
    <col min="10765" max="10765" width="21.5703125" style="33" customWidth="1"/>
    <col min="10766" max="11007" width="9.140625" style="33"/>
    <col min="11008" max="11008" width="6.5703125" style="33" customWidth="1"/>
    <col min="11009" max="11009" width="35.28515625" style="33" customWidth="1"/>
    <col min="11010" max="11010" width="14" style="33" customWidth="1"/>
    <col min="11011" max="11011" width="11.42578125" style="33" customWidth="1"/>
    <col min="11012" max="11012" width="21.7109375" style="33" customWidth="1"/>
    <col min="11013" max="11013" width="13.7109375" style="33" customWidth="1"/>
    <col min="11014" max="11014" width="14.85546875" style="33" customWidth="1"/>
    <col min="11015" max="11015" width="19.5703125" style="33" customWidth="1"/>
    <col min="11016" max="11016" width="13.7109375" style="33" customWidth="1"/>
    <col min="11017" max="11017" width="14.7109375" style="33" customWidth="1"/>
    <col min="11018" max="11019" width="14.140625" style="33" customWidth="1"/>
    <col min="11020" max="11020" width="15.140625" style="33" customWidth="1"/>
    <col min="11021" max="11021" width="21.5703125" style="33" customWidth="1"/>
    <col min="11022" max="11263" width="9.140625" style="33"/>
    <col min="11264" max="11264" width="6.5703125" style="33" customWidth="1"/>
    <col min="11265" max="11265" width="35.28515625" style="33" customWidth="1"/>
    <col min="11266" max="11266" width="14" style="33" customWidth="1"/>
    <col min="11267" max="11267" width="11.42578125" style="33" customWidth="1"/>
    <col min="11268" max="11268" width="21.7109375" style="33" customWidth="1"/>
    <col min="11269" max="11269" width="13.7109375" style="33" customWidth="1"/>
    <col min="11270" max="11270" width="14.85546875" style="33" customWidth="1"/>
    <col min="11271" max="11271" width="19.5703125" style="33" customWidth="1"/>
    <col min="11272" max="11272" width="13.7109375" style="33" customWidth="1"/>
    <col min="11273" max="11273" width="14.7109375" style="33" customWidth="1"/>
    <col min="11274" max="11275" width="14.140625" style="33" customWidth="1"/>
    <col min="11276" max="11276" width="15.140625" style="33" customWidth="1"/>
    <col min="11277" max="11277" width="21.5703125" style="33" customWidth="1"/>
    <col min="11278" max="11519" width="9.140625" style="33"/>
    <col min="11520" max="11520" width="6.5703125" style="33" customWidth="1"/>
    <col min="11521" max="11521" width="35.28515625" style="33" customWidth="1"/>
    <col min="11522" max="11522" width="14" style="33" customWidth="1"/>
    <col min="11523" max="11523" width="11.42578125" style="33" customWidth="1"/>
    <col min="11524" max="11524" width="21.7109375" style="33" customWidth="1"/>
    <col min="11525" max="11525" width="13.7109375" style="33" customWidth="1"/>
    <col min="11526" max="11526" width="14.85546875" style="33" customWidth="1"/>
    <col min="11527" max="11527" width="19.5703125" style="33" customWidth="1"/>
    <col min="11528" max="11528" width="13.7109375" style="33" customWidth="1"/>
    <col min="11529" max="11529" width="14.7109375" style="33" customWidth="1"/>
    <col min="11530" max="11531" width="14.140625" style="33" customWidth="1"/>
    <col min="11532" max="11532" width="15.140625" style="33" customWidth="1"/>
    <col min="11533" max="11533" width="21.5703125" style="33" customWidth="1"/>
    <col min="11534" max="11775" width="9.140625" style="33"/>
    <col min="11776" max="11776" width="6.5703125" style="33" customWidth="1"/>
    <col min="11777" max="11777" width="35.28515625" style="33" customWidth="1"/>
    <col min="11778" max="11778" width="14" style="33" customWidth="1"/>
    <col min="11779" max="11779" width="11.42578125" style="33" customWidth="1"/>
    <col min="11780" max="11780" width="21.7109375" style="33" customWidth="1"/>
    <col min="11781" max="11781" width="13.7109375" style="33" customWidth="1"/>
    <col min="11782" max="11782" width="14.85546875" style="33" customWidth="1"/>
    <col min="11783" max="11783" width="19.5703125" style="33" customWidth="1"/>
    <col min="11784" max="11784" width="13.7109375" style="33" customWidth="1"/>
    <col min="11785" max="11785" width="14.7109375" style="33" customWidth="1"/>
    <col min="11786" max="11787" width="14.140625" style="33" customWidth="1"/>
    <col min="11788" max="11788" width="15.140625" style="33" customWidth="1"/>
    <col min="11789" max="11789" width="21.5703125" style="33" customWidth="1"/>
    <col min="11790" max="12031" width="9.140625" style="33"/>
    <col min="12032" max="12032" width="6.5703125" style="33" customWidth="1"/>
    <col min="12033" max="12033" width="35.28515625" style="33" customWidth="1"/>
    <col min="12034" max="12034" width="14" style="33" customWidth="1"/>
    <col min="12035" max="12035" width="11.42578125" style="33" customWidth="1"/>
    <col min="12036" max="12036" width="21.7109375" style="33" customWidth="1"/>
    <col min="12037" max="12037" width="13.7109375" style="33" customWidth="1"/>
    <col min="12038" max="12038" width="14.85546875" style="33" customWidth="1"/>
    <col min="12039" max="12039" width="19.5703125" style="33" customWidth="1"/>
    <col min="12040" max="12040" width="13.7109375" style="33" customWidth="1"/>
    <col min="12041" max="12041" width="14.7109375" style="33" customWidth="1"/>
    <col min="12042" max="12043" width="14.140625" style="33" customWidth="1"/>
    <col min="12044" max="12044" width="15.140625" style="33" customWidth="1"/>
    <col min="12045" max="12045" width="21.5703125" style="33" customWidth="1"/>
    <col min="12046" max="12287" width="9.140625" style="33"/>
    <col min="12288" max="12288" width="6.5703125" style="33" customWidth="1"/>
    <col min="12289" max="12289" width="35.28515625" style="33" customWidth="1"/>
    <col min="12290" max="12290" width="14" style="33" customWidth="1"/>
    <col min="12291" max="12291" width="11.42578125" style="33" customWidth="1"/>
    <col min="12292" max="12292" width="21.7109375" style="33" customWidth="1"/>
    <col min="12293" max="12293" width="13.7109375" style="33" customWidth="1"/>
    <col min="12294" max="12294" width="14.85546875" style="33" customWidth="1"/>
    <col min="12295" max="12295" width="19.5703125" style="33" customWidth="1"/>
    <col min="12296" max="12296" width="13.7109375" style="33" customWidth="1"/>
    <col min="12297" max="12297" width="14.7109375" style="33" customWidth="1"/>
    <col min="12298" max="12299" width="14.140625" style="33" customWidth="1"/>
    <col min="12300" max="12300" width="15.140625" style="33" customWidth="1"/>
    <col min="12301" max="12301" width="21.5703125" style="33" customWidth="1"/>
    <col min="12302" max="12543" width="9.140625" style="33"/>
    <col min="12544" max="12544" width="6.5703125" style="33" customWidth="1"/>
    <col min="12545" max="12545" width="35.28515625" style="33" customWidth="1"/>
    <col min="12546" max="12546" width="14" style="33" customWidth="1"/>
    <col min="12547" max="12547" width="11.42578125" style="33" customWidth="1"/>
    <col min="12548" max="12548" width="21.7109375" style="33" customWidth="1"/>
    <col min="12549" max="12549" width="13.7109375" style="33" customWidth="1"/>
    <col min="12550" max="12550" width="14.85546875" style="33" customWidth="1"/>
    <col min="12551" max="12551" width="19.5703125" style="33" customWidth="1"/>
    <col min="12552" max="12552" width="13.7109375" style="33" customWidth="1"/>
    <col min="12553" max="12553" width="14.7109375" style="33" customWidth="1"/>
    <col min="12554" max="12555" width="14.140625" style="33" customWidth="1"/>
    <col min="12556" max="12556" width="15.140625" style="33" customWidth="1"/>
    <col min="12557" max="12557" width="21.5703125" style="33" customWidth="1"/>
    <col min="12558" max="12799" width="9.140625" style="33"/>
    <col min="12800" max="12800" width="6.5703125" style="33" customWidth="1"/>
    <col min="12801" max="12801" width="35.28515625" style="33" customWidth="1"/>
    <col min="12802" max="12802" width="14" style="33" customWidth="1"/>
    <col min="12803" max="12803" width="11.42578125" style="33" customWidth="1"/>
    <col min="12804" max="12804" width="21.7109375" style="33" customWidth="1"/>
    <col min="12805" max="12805" width="13.7109375" style="33" customWidth="1"/>
    <col min="12806" max="12806" width="14.85546875" style="33" customWidth="1"/>
    <col min="12807" max="12807" width="19.5703125" style="33" customWidth="1"/>
    <col min="12808" max="12808" width="13.7109375" style="33" customWidth="1"/>
    <col min="12809" max="12809" width="14.7109375" style="33" customWidth="1"/>
    <col min="12810" max="12811" width="14.140625" style="33" customWidth="1"/>
    <col min="12812" max="12812" width="15.140625" style="33" customWidth="1"/>
    <col min="12813" max="12813" width="21.5703125" style="33" customWidth="1"/>
    <col min="12814" max="13055" width="9.140625" style="33"/>
    <col min="13056" max="13056" width="6.5703125" style="33" customWidth="1"/>
    <col min="13057" max="13057" width="35.28515625" style="33" customWidth="1"/>
    <col min="13058" max="13058" width="14" style="33" customWidth="1"/>
    <col min="13059" max="13059" width="11.42578125" style="33" customWidth="1"/>
    <col min="13060" max="13060" width="21.7109375" style="33" customWidth="1"/>
    <col min="13061" max="13061" width="13.7109375" style="33" customWidth="1"/>
    <col min="13062" max="13062" width="14.85546875" style="33" customWidth="1"/>
    <col min="13063" max="13063" width="19.5703125" style="33" customWidth="1"/>
    <col min="13064" max="13064" width="13.7109375" style="33" customWidth="1"/>
    <col min="13065" max="13065" width="14.7109375" style="33" customWidth="1"/>
    <col min="13066" max="13067" width="14.140625" style="33" customWidth="1"/>
    <col min="13068" max="13068" width="15.140625" style="33" customWidth="1"/>
    <col min="13069" max="13069" width="21.5703125" style="33" customWidth="1"/>
    <col min="13070" max="13311" width="9.140625" style="33"/>
    <col min="13312" max="13312" width="6.5703125" style="33" customWidth="1"/>
    <col min="13313" max="13313" width="35.28515625" style="33" customWidth="1"/>
    <col min="13314" max="13314" width="14" style="33" customWidth="1"/>
    <col min="13315" max="13315" width="11.42578125" style="33" customWidth="1"/>
    <col min="13316" max="13316" width="21.7109375" style="33" customWidth="1"/>
    <col min="13317" max="13317" width="13.7109375" style="33" customWidth="1"/>
    <col min="13318" max="13318" width="14.85546875" style="33" customWidth="1"/>
    <col min="13319" max="13319" width="19.5703125" style="33" customWidth="1"/>
    <col min="13320" max="13320" width="13.7109375" style="33" customWidth="1"/>
    <col min="13321" max="13321" width="14.7109375" style="33" customWidth="1"/>
    <col min="13322" max="13323" width="14.140625" style="33" customWidth="1"/>
    <col min="13324" max="13324" width="15.140625" style="33" customWidth="1"/>
    <col min="13325" max="13325" width="21.5703125" style="33" customWidth="1"/>
    <col min="13326" max="13567" width="9.140625" style="33"/>
    <col min="13568" max="13568" width="6.5703125" style="33" customWidth="1"/>
    <col min="13569" max="13569" width="35.28515625" style="33" customWidth="1"/>
    <col min="13570" max="13570" width="14" style="33" customWidth="1"/>
    <col min="13571" max="13571" width="11.42578125" style="33" customWidth="1"/>
    <col min="13572" max="13572" width="21.7109375" style="33" customWidth="1"/>
    <col min="13573" max="13573" width="13.7109375" style="33" customWidth="1"/>
    <col min="13574" max="13574" width="14.85546875" style="33" customWidth="1"/>
    <col min="13575" max="13575" width="19.5703125" style="33" customWidth="1"/>
    <col min="13576" max="13576" width="13.7109375" style="33" customWidth="1"/>
    <col min="13577" max="13577" width="14.7109375" style="33" customWidth="1"/>
    <col min="13578" max="13579" width="14.140625" style="33" customWidth="1"/>
    <col min="13580" max="13580" width="15.140625" style="33" customWidth="1"/>
    <col min="13581" max="13581" width="21.5703125" style="33" customWidth="1"/>
    <col min="13582" max="13823" width="9.140625" style="33"/>
    <col min="13824" max="13824" width="6.5703125" style="33" customWidth="1"/>
    <col min="13825" max="13825" width="35.28515625" style="33" customWidth="1"/>
    <col min="13826" max="13826" width="14" style="33" customWidth="1"/>
    <col min="13827" max="13827" width="11.42578125" style="33" customWidth="1"/>
    <col min="13828" max="13828" width="21.7109375" style="33" customWidth="1"/>
    <col min="13829" max="13829" width="13.7109375" style="33" customWidth="1"/>
    <col min="13830" max="13830" width="14.85546875" style="33" customWidth="1"/>
    <col min="13831" max="13831" width="19.5703125" style="33" customWidth="1"/>
    <col min="13832" max="13832" width="13.7109375" style="33" customWidth="1"/>
    <col min="13833" max="13833" width="14.7109375" style="33" customWidth="1"/>
    <col min="13834" max="13835" width="14.140625" style="33" customWidth="1"/>
    <col min="13836" max="13836" width="15.140625" style="33" customWidth="1"/>
    <col min="13837" max="13837" width="21.5703125" style="33" customWidth="1"/>
    <col min="13838" max="14079" width="9.140625" style="33"/>
    <col min="14080" max="14080" width="6.5703125" style="33" customWidth="1"/>
    <col min="14081" max="14081" width="35.28515625" style="33" customWidth="1"/>
    <col min="14082" max="14082" width="14" style="33" customWidth="1"/>
    <col min="14083" max="14083" width="11.42578125" style="33" customWidth="1"/>
    <col min="14084" max="14084" width="21.7109375" style="33" customWidth="1"/>
    <col min="14085" max="14085" width="13.7109375" style="33" customWidth="1"/>
    <col min="14086" max="14086" width="14.85546875" style="33" customWidth="1"/>
    <col min="14087" max="14087" width="19.5703125" style="33" customWidth="1"/>
    <col min="14088" max="14088" width="13.7109375" style="33" customWidth="1"/>
    <col min="14089" max="14089" width="14.7109375" style="33" customWidth="1"/>
    <col min="14090" max="14091" width="14.140625" style="33" customWidth="1"/>
    <col min="14092" max="14092" width="15.140625" style="33" customWidth="1"/>
    <col min="14093" max="14093" width="21.5703125" style="33" customWidth="1"/>
    <col min="14094" max="14335" width="9.140625" style="33"/>
    <col min="14336" max="14336" width="6.5703125" style="33" customWidth="1"/>
    <col min="14337" max="14337" width="35.28515625" style="33" customWidth="1"/>
    <col min="14338" max="14338" width="14" style="33" customWidth="1"/>
    <col min="14339" max="14339" width="11.42578125" style="33" customWidth="1"/>
    <col min="14340" max="14340" width="21.7109375" style="33" customWidth="1"/>
    <col min="14341" max="14341" width="13.7109375" style="33" customWidth="1"/>
    <col min="14342" max="14342" width="14.85546875" style="33" customWidth="1"/>
    <col min="14343" max="14343" width="19.5703125" style="33" customWidth="1"/>
    <col min="14344" max="14344" width="13.7109375" style="33" customWidth="1"/>
    <col min="14345" max="14345" width="14.7109375" style="33" customWidth="1"/>
    <col min="14346" max="14347" width="14.140625" style="33" customWidth="1"/>
    <col min="14348" max="14348" width="15.140625" style="33" customWidth="1"/>
    <col min="14349" max="14349" width="21.5703125" style="33" customWidth="1"/>
    <col min="14350" max="14591" width="9.140625" style="33"/>
    <col min="14592" max="14592" width="6.5703125" style="33" customWidth="1"/>
    <col min="14593" max="14593" width="35.28515625" style="33" customWidth="1"/>
    <col min="14594" max="14594" width="14" style="33" customWidth="1"/>
    <col min="14595" max="14595" width="11.42578125" style="33" customWidth="1"/>
    <col min="14596" max="14596" width="21.7109375" style="33" customWidth="1"/>
    <col min="14597" max="14597" width="13.7109375" style="33" customWidth="1"/>
    <col min="14598" max="14598" width="14.85546875" style="33" customWidth="1"/>
    <col min="14599" max="14599" width="19.5703125" style="33" customWidth="1"/>
    <col min="14600" max="14600" width="13.7109375" style="33" customWidth="1"/>
    <col min="14601" max="14601" width="14.7109375" style="33" customWidth="1"/>
    <col min="14602" max="14603" width="14.140625" style="33" customWidth="1"/>
    <col min="14604" max="14604" width="15.140625" style="33" customWidth="1"/>
    <col min="14605" max="14605" width="21.5703125" style="33" customWidth="1"/>
    <col min="14606" max="14847" width="9.140625" style="33"/>
    <col min="14848" max="14848" width="6.5703125" style="33" customWidth="1"/>
    <col min="14849" max="14849" width="35.28515625" style="33" customWidth="1"/>
    <col min="14850" max="14850" width="14" style="33" customWidth="1"/>
    <col min="14851" max="14851" width="11.42578125" style="33" customWidth="1"/>
    <col min="14852" max="14852" width="21.7109375" style="33" customWidth="1"/>
    <col min="14853" max="14853" width="13.7109375" style="33" customWidth="1"/>
    <col min="14854" max="14854" width="14.85546875" style="33" customWidth="1"/>
    <col min="14855" max="14855" width="19.5703125" style="33" customWidth="1"/>
    <col min="14856" max="14856" width="13.7109375" style="33" customWidth="1"/>
    <col min="14857" max="14857" width="14.7109375" style="33" customWidth="1"/>
    <col min="14858" max="14859" width="14.140625" style="33" customWidth="1"/>
    <col min="14860" max="14860" width="15.140625" style="33" customWidth="1"/>
    <col min="14861" max="14861" width="21.5703125" style="33" customWidth="1"/>
    <col min="14862" max="15103" width="9.140625" style="33"/>
    <col min="15104" max="15104" width="6.5703125" style="33" customWidth="1"/>
    <col min="15105" max="15105" width="35.28515625" style="33" customWidth="1"/>
    <col min="15106" max="15106" width="14" style="33" customWidth="1"/>
    <col min="15107" max="15107" width="11.42578125" style="33" customWidth="1"/>
    <col min="15108" max="15108" width="21.7109375" style="33" customWidth="1"/>
    <col min="15109" max="15109" width="13.7109375" style="33" customWidth="1"/>
    <col min="15110" max="15110" width="14.85546875" style="33" customWidth="1"/>
    <col min="15111" max="15111" width="19.5703125" style="33" customWidth="1"/>
    <col min="15112" max="15112" width="13.7109375" style="33" customWidth="1"/>
    <col min="15113" max="15113" width="14.7109375" style="33" customWidth="1"/>
    <col min="15114" max="15115" width="14.140625" style="33" customWidth="1"/>
    <col min="15116" max="15116" width="15.140625" style="33" customWidth="1"/>
    <col min="15117" max="15117" width="21.5703125" style="33" customWidth="1"/>
    <col min="15118" max="15359" width="9.140625" style="33"/>
    <col min="15360" max="15360" width="6.5703125" style="33" customWidth="1"/>
    <col min="15361" max="15361" width="35.28515625" style="33" customWidth="1"/>
    <col min="15362" max="15362" width="14" style="33" customWidth="1"/>
    <col min="15363" max="15363" width="11.42578125" style="33" customWidth="1"/>
    <col min="15364" max="15364" width="21.7109375" style="33" customWidth="1"/>
    <col min="15365" max="15365" width="13.7109375" style="33" customWidth="1"/>
    <col min="15366" max="15366" width="14.85546875" style="33" customWidth="1"/>
    <col min="15367" max="15367" width="19.5703125" style="33" customWidth="1"/>
    <col min="15368" max="15368" width="13.7109375" style="33" customWidth="1"/>
    <col min="15369" max="15369" width="14.7109375" style="33" customWidth="1"/>
    <col min="15370" max="15371" width="14.140625" style="33" customWidth="1"/>
    <col min="15372" max="15372" width="15.140625" style="33" customWidth="1"/>
    <col min="15373" max="15373" width="21.5703125" style="33" customWidth="1"/>
    <col min="15374" max="15615" width="9.140625" style="33"/>
    <col min="15616" max="15616" width="6.5703125" style="33" customWidth="1"/>
    <col min="15617" max="15617" width="35.28515625" style="33" customWidth="1"/>
    <col min="15618" max="15618" width="14" style="33" customWidth="1"/>
    <col min="15619" max="15619" width="11.42578125" style="33" customWidth="1"/>
    <col min="15620" max="15620" width="21.7109375" style="33" customWidth="1"/>
    <col min="15621" max="15621" width="13.7109375" style="33" customWidth="1"/>
    <col min="15622" max="15622" width="14.85546875" style="33" customWidth="1"/>
    <col min="15623" max="15623" width="19.5703125" style="33" customWidth="1"/>
    <col min="15624" max="15624" width="13.7109375" style="33" customWidth="1"/>
    <col min="15625" max="15625" width="14.7109375" style="33" customWidth="1"/>
    <col min="15626" max="15627" width="14.140625" style="33" customWidth="1"/>
    <col min="15628" max="15628" width="15.140625" style="33" customWidth="1"/>
    <col min="15629" max="15629" width="21.5703125" style="33" customWidth="1"/>
    <col min="15630" max="15871" width="9.140625" style="33"/>
    <col min="15872" max="15872" width="6.5703125" style="33" customWidth="1"/>
    <col min="15873" max="15873" width="35.28515625" style="33" customWidth="1"/>
    <col min="15874" max="15874" width="14" style="33" customWidth="1"/>
    <col min="15875" max="15875" width="11.42578125" style="33" customWidth="1"/>
    <col min="15876" max="15876" width="21.7109375" style="33" customWidth="1"/>
    <col min="15877" max="15877" width="13.7109375" style="33" customWidth="1"/>
    <col min="15878" max="15878" width="14.85546875" style="33" customWidth="1"/>
    <col min="15879" max="15879" width="19.5703125" style="33" customWidth="1"/>
    <col min="15880" max="15880" width="13.7109375" style="33" customWidth="1"/>
    <col min="15881" max="15881" width="14.7109375" style="33" customWidth="1"/>
    <col min="15882" max="15883" width="14.140625" style="33" customWidth="1"/>
    <col min="15884" max="15884" width="15.140625" style="33" customWidth="1"/>
    <col min="15885" max="15885" width="21.5703125" style="33" customWidth="1"/>
    <col min="15886" max="16127" width="9.140625" style="33"/>
    <col min="16128" max="16128" width="6.5703125" style="33" customWidth="1"/>
    <col min="16129" max="16129" width="35.28515625" style="33" customWidth="1"/>
    <col min="16130" max="16130" width="14" style="33" customWidth="1"/>
    <col min="16131" max="16131" width="11.42578125" style="33" customWidth="1"/>
    <col min="16132" max="16132" width="21.7109375" style="33" customWidth="1"/>
    <col min="16133" max="16133" width="13.7109375" style="33" customWidth="1"/>
    <col min="16134" max="16134" width="14.85546875" style="33" customWidth="1"/>
    <col min="16135" max="16135" width="19.5703125" style="33" customWidth="1"/>
    <col min="16136" max="16136" width="13.7109375" style="33" customWidth="1"/>
    <col min="16137" max="16137" width="14.7109375" style="33" customWidth="1"/>
    <col min="16138" max="16139" width="14.140625" style="33" customWidth="1"/>
    <col min="16140" max="16140" width="15.140625" style="33" customWidth="1"/>
    <col min="16141" max="16141" width="21.5703125" style="33" customWidth="1"/>
    <col min="16142" max="16384" width="9.140625" style="33"/>
  </cols>
  <sheetData>
    <row r="1" spans="1:13" ht="49.5" customHeight="1" x14ac:dyDescent="0.25">
      <c r="A1" s="50" t="s">
        <v>94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ht="24" customHeight="1" x14ac:dyDescent="0.25">
      <c r="A2" s="50" t="str">
        <f>'[1]Подпрограмма 1'!A2:O2</f>
        <v>по состоянию на 01 января 2018  года (с начала года нарастающим итогом)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ht="40.5" customHeight="1" x14ac:dyDescent="0.25">
      <c r="A3" s="44" t="s">
        <v>76</v>
      </c>
      <c r="B3" s="44" t="s">
        <v>75</v>
      </c>
      <c r="C3" s="49" t="s">
        <v>74</v>
      </c>
      <c r="D3" s="48"/>
      <c r="E3" s="44" t="s">
        <v>73</v>
      </c>
      <c r="F3" s="44" t="s">
        <v>72</v>
      </c>
      <c r="G3" s="44" t="s">
        <v>71</v>
      </c>
      <c r="H3" s="44" t="s">
        <v>70</v>
      </c>
      <c r="I3" s="46" t="s">
        <v>69</v>
      </c>
      <c r="J3" s="46" t="s">
        <v>68</v>
      </c>
      <c r="K3" s="44" t="s">
        <v>67</v>
      </c>
      <c r="L3" s="44"/>
      <c r="M3" s="44"/>
    </row>
    <row r="4" spans="1:13" ht="15" customHeight="1" x14ac:dyDescent="0.25">
      <c r="A4" s="44"/>
      <c r="B4" s="44"/>
      <c r="C4" s="46" t="s">
        <v>66</v>
      </c>
      <c r="D4" s="46" t="s">
        <v>65</v>
      </c>
      <c r="E4" s="44"/>
      <c r="F4" s="44"/>
      <c r="G4" s="44"/>
      <c r="H4" s="44"/>
      <c r="I4" s="47"/>
      <c r="J4" s="47"/>
      <c r="K4" s="44" t="s">
        <v>64</v>
      </c>
      <c r="L4" s="46" t="s">
        <v>63</v>
      </c>
      <c r="M4" s="44" t="s">
        <v>62</v>
      </c>
    </row>
    <row r="5" spans="1:13" ht="31.5" customHeight="1" x14ac:dyDescent="0.25">
      <c r="A5" s="44"/>
      <c r="B5" s="44"/>
      <c r="C5" s="45"/>
      <c r="D5" s="45"/>
      <c r="E5" s="44"/>
      <c r="F5" s="44"/>
      <c r="G5" s="44"/>
      <c r="H5" s="44"/>
      <c r="I5" s="45"/>
      <c r="J5" s="45"/>
      <c r="K5" s="44"/>
      <c r="L5" s="45"/>
      <c r="M5" s="44"/>
    </row>
    <row r="6" spans="1:13" x14ac:dyDescent="0.25">
      <c r="A6" s="43">
        <v>1</v>
      </c>
      <c r="B6" s="43">
        <v>2</v>
      </c>
      <c r="C6" s="43">
        <f>B6+1</f>
        <v>3</v>
      </c>
      <c r="D6" s="43">
        <f>C6+1</f>
        <v>4</v>
      </c>
      <c r="E6" s="43">
        <v>3</v>
      </c>
      <c r="F6" s="43">
        <v>4</v>
      </c>
      <c r="G6" s="43">
        <v>5</v>
      </c>
      <c r="H6" s="43">
        <f>G6+1</f>
        <v>6</v>
      </c>
      <c r="I6" s="43">
        <f>H6+1</f>
        <v>7</v>
      </c>
      <c r="J6" s="43">
        <f>I6+1</f>
        <v>8</v>
      </c>
      <c r="K6" s="43">
        <f>J6+1</f>
        <v>9</v>
      </c>
      <c r="L6" s="43">
        <v>10</v>
      </c>
      <c r="M6" s="43">
        <v>11</v>
      </c>
    </row>
    <row r="7" spans="1:13" ht="76.5" customHeight="1" x14ac:dyDescent="0.25">
      <c r="A7" s="42">
        <v>1</v>
      </c>
      <c r="B7" s="38" t="str">
        <f>Лист1!A46</f>
        <v>Строительство пожарного резервуара на 50 м3 в районе улицы Спортивной в п. Красное МО "Приморско-Куйский сельсовет"</v>
      </c>
      <c r="C7" s="41">
        <v>42916</v>
      </c>
      <c r="D7" s="41">
        <v>42937</v>
      </c>
      <c r="E7" s="35" t="s">
        <v>77</v>
      </c>
      <c r="F7" s="35" t="s">
        <v>78</v>
      </c>
      <c r="G7" s="35" t="s">
        <v>79</v>
      </c>
      <c r="H7" s="40">
        <v>42679</v>
      </c>
      <c r="I7" s="39">
        <v>775.4</v>
      </c>
      <c r="J7" s="37"/>
      <c r="K7" s="36">
        <f>M7</f>
        <v>775.4</v>
      </c>
      <c r="L7" s="36"/>
      <c r="M7" s="35">
        <f>Лист1!L46</f>
        <v>775.4</v>
      </c>
    </row>
    <row r="8" spans="1:13" ht="118.5" customHeight="1" x14ac:dyDescent="0.25">
      <c r="A8" s="42">
        <f>A7+1</f>
        <v>2</v>
      </c>
      <c r="B8" s="38" t="str">
        <f>Лист1!A47</f>
        <v>Перечисление  межбюджетного трансферта на реализацию мероприятия "Изготовление, доставка и установка пожарного водоема объемом 17 куб.м в д. Волоковая МО "Пешский сельсовет" НАО"</v>
      </c>
      <c r="C8" s="41"/>
      <c r="D8" s="41"/>
      <c r="E8" s="52" t="s">
        <v>93</v>
      </c>
      <c r="F8" s="52"/>
      <c r="G8" s="35" t="s">
        <v>83</v>
      </c>
      <c r="H8" s="53">
        <v>2017</v>
      </c>
      <c r="I8" s="39">
        <v>328.1</v>
      </c>
      <c r="J8" s="37"/>
      <c r="K8" s="36">
        <f t="shared" ref="K8:K15" si="0">M8</f>
        <v>328.1</v>
      </c>
      <c r="L8" s="36"/>
      <c r="M8" s="35">
        <f>Лист1!L47</f>
        <v>328.1</v>
      </c>
    </row>
    <row r="9" spans="1:13" ht="122.25" customHeight="1" x14ac:dyDescent="0.25">
      <c r="A9" s="42">
        <f>A8+1</f>
        <v>3</v>
      </c>
      <c r="B9" s="38" t="str">
        <f>Лист1!A70</f>
        <v>Строительство местной автоматизированной системы централизованного оповещения гражданской обороны муниципального района "Заполярный район" в МО "Приморско-куйский сельсовет"</v>
      </c>
      <c r="C9" s="41"/>
      <c r="D9" s="41"/>
      <c r="E9" s="35" t="s">
        <v>80</v>
      </c>
      <c r="F9" s="35" t="s">
        <v>81</v>
      </c>
      <c r="G9" s="35" t="s">
        <v>79</v>
      </c>
      <c r="H9" s="40">
        <v>43039</v>
      </c>
      <c r="I9" s="39">
        <v>4186.96</v>
      </c>
      <c r="J9" s="37"/>
      <c r="K9" s="36">
        <f t="shared" si="0"/>
        <v>4186.96</v>
      </c>
      <c r="L9" s="36"/>
      <c r="M9" s="35">
        <f>Лист1!L70</f>
        <v>4186.96</v>
      </c>
    </row>
    <row r="10" spans="1:13" ht="76.5" customHeight="1" x14ac:dyDescent="0.25">
      <c r="A10" s="42">
        <f t="shared" ref="A10" si="1">A9+1</f>
        <v>4</v>
      </c>
      <c r="B10" s="38" t="str">
        <f>Лист1!A74</f>
        <v>Установка системы видеонаблюдения в местах массового пребывания людей, расположенных на территории МО:</v>
      </c>
      <c r="C10" s="41"/>
      <c r="D10" s="41"/>
      <c r="E10" s="35"/>
      <c r="F10" s="35"/>
      <c r="G10" s="35"/>
      <c r="H10" s="40"/>
      <c r="I10" s="39"/>
      <c r="J10" s="37"/>
      <c r="K10" s="36">
        <f t="shared" si="0"/>
        <v>0</v>
      </c>
      <c r="L10" s="36"/>
      <c r="M10" s="35"/>
    </row>
    <row r="11" spans="1:13" ht="76.5" customHeight="1" x14ac:dyDescent="0.25">
      <c r="A11" s="42" t="s">
        <v>90</v>
      </c>
      <c r="B11" s="38" t="str">
        <f>Лист1!A75</f>
        <v>МО "Поселок Амдерма"</v>
      </c>
      <c r="C11" s="41"/>
      <c r="D11" s="41"/>
      <c r="E11" s="35" t="s">
        <v>86</v>
      </c>
      <c r="F11" s="35" t="s">
        <v>87</v>
      </c>
      <c r="G11" s="35" t="s">
        <v>83</v>
      </c>
      <c r="H11" s="40">
        <v>43067</v>
      </c>
      <c r="I11" s="39">
        <v>515.19500000000005</v>
      </c>
      <c r="J11" s="37"/>
      <c r="K11" s="36">
        <f t="shared" si="0"/>
        <v>515.20000000000005</v>
      </c>
      <c r="L11" s="36"/>
      <c r="M11" s="35">
        <f>Лист1!L75</f>
        <v>515.20000000000005</v>
      </c>
    </row>
    <row r="12" spans="1:13" ht="76.5" customHeight="1" x14ac:dyDescent="0.25">
      <c r="A12" s="42" t="s">
        <v>91</v>
      </c>
      <c r="B12" s="38" t="str">
        <f>Лист1!A76</f>
        <v>МО "Омский сельсовет"</v>
      </c>
      <c r="C12" s="41"/>
      <c r="D12" s="41"/>
      <c r="E12" s="35" t="s">
        <v>88</v>
      </c>
      <c r="F12" s="35" t="s">
        <v>87</v>
      </c>
      <c r="G12" s="35" t="s">
        <v>83</v>
      </c>
      <c r="H12" s="40">
        <v>43068</v>
      </c>
      <c r="I12" s="39">
        <v>481.91699999999997</v>
      </c>
      <c r="J12" s="37"/>
      <c r="K12" s="36">
        <f t="shared" si="0"/>
        <v>482</v>
      </c>
      <c r="L12" s="36"/>
      <c r="M12" s="35">
        <f>Лист1!L76</f>
        <v>482</v>
      </c>
    </row>
    <row r="13" spans="1:13" ht="76.5" customHeight="1" x14ac:dyDescent="0.25">
      <c r="A13" s="42" t="s">
        <v>92</v>
      </c>
      <c r="B13" s="38" t="str">
        <f>Лист1!A77</f>
        <v>МО " Пустозерский сельсовет"</v>
      </c>
      <c r="C13" s="41"/>
      <c r="D13" s="41"/>
      <c r="E13" s="35" t="s">
        <v>89</v>
      </c>
      <c r="F13" s="35" t="s">
        <v>87</v>
      </c>
      <c r="G13" s="35" t="s">
        <v>83</v>
      </c>
      <c r="H13" s="40">
        <v>43069</v>
      </c>
      <c r="I13" s="39">
        <v>1298.5899999999999</v>
      </c>
      <c r="J13" s="37"/>
      <c r="K13" s="36">
        <f t="shared" si="0"/>
        <v>1298.5999999999999</v>
      </c>
      <c r="L13" s="36"/>
      <c r="M13" s="35">
        <f>Лист1!L77</f>
        <v>1298.5999999999999</v>
      </c>
    </row>
    <row r="14" spans="1:13" ht="128.25" customHeight="1" x14ac:dyDescent="0.25">
      <c r="A14" s="42">
        <v>5</v>
      </c>
      <c r="B14" s="38" t="str">
        <f>Лист1!A85</f>
        <v>Предоставление иных межбюджетных трансфертов муниципальному образованию "Городское поселение "Рабочий поселок Искателей" на мероприятие "Ликвидация возгорания бытовых отходов на свалке п. Искателей"</v>
      </c>
      <c r="C14" s="41"/>
      <c r="D14" s="41"/>
      <c r="E14" s="35"/>
      <c r="F14" s="35"/>
      <c r="G14" s="35"/>
      <c r="H14" s="40"/>
      <c r="I14" s="39"/>
      <c r="J14" s="37"/>
      <c r="K14" s="36">
        <f t="shared" si="0"/>
        <v>0</v>
      </c>
      <c r="L14" s="36"/>
      <c r="M14" s="35"/>
    </row>
    <row r="15" spans="1:13" ht="144" customHeight="1" x14ac:dyDescent="0.25">
      <c r="A15" s="42">
        <v>6</v>
      </c>
      <c r="B15" s="38" t="s">
        <v>82</v>
      </c>
      <c r="C15" s="41"/>
      <c r="D15" s="41"/>
      <c r="E15" s="35" t="s">
        <v>84</v>
      </c>
      <c r="F15" s="35" t="s">
        <v>85</v>
      </c>
      <c r="G15" s="35" t="s">
        <v>83</v>
      </c>
      <c r="H15" s="53">
        <v>2017</v>
      </c>
      <c r="I15" s="39">
        <v>1310.4000000000001</v>
      </c>
      <c r="J15" s="37"/>
      <c r="K15" s="36">
        <f t="shared" si="0"/>
        <v>1310.3994</v>
      </c>
      <c r="L15" s="36"/>
      <c r="M15" s="51">
        <f>Лист1!L87</f>
        <v>1310.3994</v>
      </c>
    </row>
    <row r="16" spans="1:13" ht="15.75" customHeight="1" x14ac:dyDescent="0.25">
      <c r="A16" s="54" t="s">
        <v>61</v>
      </c>
      <c r="B16" s="54"/>
      <c r="C16" s="54"/>
      <c r="D16" s="54"/>
      <c r="E16" s="54"/>
      <c r="F16" s="54"/>
      <c r="G16" s="54"/>
      <c r="H16" s="54"/>
      <c r="I16" s="54"/>
      <c r="J16" s="34"/>
      <c r="K16" s="34">
        <f>SUM(K7:K15)</f>
        <v>8896.6594000000005</v>
      </c>
      <c r="L16" s="34">
        <f>SUM(L7:L15)</f>
        <v>0</v>
      </c>
      <c r="M16" s="34">
        <f>SUM(M7:M15)</f>
        <v>8896.6594000000005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D4:D5"/>
    <mergeCell ref="L4:L5"/>
    <mergeCell ref="M4:M5"/>
    <mergeCell ref="A16:I16"/>
    <mergeCell ref="K4:K5"/>
    <mergeCell ref="J3:J5"/>
    <mergeCell ref="K3:M3"/>
    <mergeCell ref="C4:C5"/>
    <mergeCell ref="E8:F8"/>
  </mergeCells>
  <pageMargins left="0.15748031496062992" right="0.15748031496062992" top="0.23622047244094491" bottom="0.31496062992125984" header="0.94488188976377963" footer="0.31496062992125984"/>
  <pageSetup paperSize="9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Подпрограмма 6 (2)</vt:lpstr>
      <vt:lpstr>Лист2</vt:lpstr>
      <vt:lpstr>Лист3</vt:lpstr>
      <vt:lpstr>Лист1!Заголовки_для_печати</vt:lpstr>
      <vt:lpstr>'Подпрограмма 6 (2)'!Область_печати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avmolchanov</dc:creator>
  <cp:lastModifiedBy>Ружникова Оксана Павловна</cp:lastModifiedBy>
  <cp:lastPrinted>2018-02-16T11:08:15Z</cp:lastPrinted>
  <dcterms:created xsi:type="dcterms:W3CDTF">2014-04-01T13:35:23Z</dcterms:created>
  <dcterms:modified xsi:type="dcterms:W3CDTF">2018-02-16T11:08:17Z</dcterms:modified>
</cp:coreProperties>
</file>